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Kermit T. Frog\Dropbox\2020 Heart of Texas Rally\DESK FILES\Rider Files\"/>
    </mc:Choice>
  </mc:AlternateContent>
  <xr:revisionPtr revIDLastSave="0" documentId="13_ncr:1_{DE7573EF-2D3C-4A25-BC2D-2529C9ED73A8}" xr6:coauthVersionLast="45" xr6:coauthVersionMax="45" xr10:uidLastSave="{00000000-0000-0000-0000-000000000000}"/>
  <bookViews>
    <workbookView xWindow="-108" yWindow="-108" windowWidth="23256" windowHeight="12576" xr2:uid="{00000000-000D-0000-FFFF-FFFF00000000}"/>
  </bookViews>
  <sheets>
    <sheet name="Bonus Data" sheetId="1" r:id="rId1"/>
    <sheet name="Data Linke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290" i="1" l="1"/>
  <c r="V290" i="1" s="1"/>
  <c r="T290" i="1"/>
  <c r="S290" i="1"/>
  <c r="U289" i="1"/>
  <c r="W289" i="1" s="1"/>
  <c r="T289" i="1"/>
  <c r="S289" i="1"/>
  <c r="U288" i="1"/>
  <c r="T288" i="1"/>
  <c r="S288" i="1"/>
  <c r="U287" i="1"/>
  <c r="W287" i="1" s="1"/>
  <c r="T287" i="1"/>
  <c r="S287" i="1"/>
  <c r="U286" i="1"/>
  <c r="T286" i="1"/>
  <c r="S286" i="1"/>
  <c r="U285" i="1"/>
  <c r="W285" i="1" s="1"/>
  <c r="T285" i="1"/>
  <c r="S285" i="1"/>
  <c r="U284" i="1"/>
  <c r="T284" i="1"/>
  <c r="S284" i="1"/>
  <c r="U283" i="1"/>
  <c r="W283" i="1" s="1"/>
  <c r="T283" i="1"/>
  <c r="S283" i="1"/>
  <c r="U282" i="1"/>
  <c r="T282" i="1"/>
  <c r="S282" i="1"/>
  <c r="U281" i="1"/>
  <c r="W281" i="1" s="1"/>
  <c r="T281" i="1"/>
  <c r="S281" i="1"/>
  <c r="U280" i="1"/>
  <c r="T280" i="1"/>
  <c r="S280" i="1"/>
  <c r="U279" i="1"/>
  <c r="W279" i="1" s="1"/>
  <c r="T279" i="1"/>
  <c r="S279" i="1"/>
  <c r="U278" i="1"/>
  <c r="T278" i="1"/>
  <c r="S278" i="1"/>
  <c r="U277" i="1"/>
  <c r="W277" i="1" s="1"/>
  <c r="T277" i="1"/>
  <c r="S277" i="1"/>
  <c r="U276" i="1"/>
  <c r="T276" i="1"/>
  <c r="S276" i="1"/>
  <c r="U275" i="1"/>
  <c r="W275" i="1" s="1"/>
  <c r="T275" i="1"/>
  <c r="S275" i="1"/>
  <c r="U274" i="1"/>
  <c r="T274" i="1"/>
  <c r="S274" i="1"/>
  <c r="U273" i="1"/>
  <c r="W273" i="1" s="1"/>
  <c r="T273" i="1"/>
  <c r="S273" i="1"/>
  <c r="U272" i="1"/>
  <c r="T272" i="1"/>
  <c r="S272" i="1"/>
  <c r="U271" i="1"/>
  <c r="W271" i="1" s="1"/>
  <c r="T271" i="1"/>
  <c r="S271" i="1"/>
  <c r="U270" i="1"/>
  <c r="T270" i="1"/>
  <c r="S270" i="1"/>
  <c r="U269" i="1"/>
  <c r="W269" i="1" s="1"/>
  <c r="T269" i="1"/>
  <c r="S269" i="1"/>
  <c r="U268" i="1"/>
  <c r="T268" i="1"/>
  <c r="S268" i="1"/>
  <c r="U267" i="1"/>
  <c r="W267" i="1" s="1"/>
  <c r="T267" i="1"/>
  <c r="S267" i="1"/>
  <c r="U266" i="1"/>
  <c r="T266" i="1"/>
  <c r="S266" i="1"/>
  <c r="U265" i="1"/>
  <c r="W265" i="1" s="1"/>
  <c r="T265" i="1"/>
  <c r="S265" i="1"/>
  <c r="U264" i="1"/>
  <c r="T264" i="1"/>
  <c r="S264" i="1"/>
  <c r="U263" i="1"/>
  <c r="W263" i="1" s="1"/>
  <c r="T263" i="1"/>
  <c r="S263" i="1"/>
  <c r="U262" i="1"/>
  <c r="T262" i="1"/>
  <c r="S262" i="1"/>
  <c r="U261" i="1"/>
  <c r="W261" i="1" s="1"/>
  <c r="T261" i="1"/>
  <c r="S261" i="1"/>
  <c r="U260" i="1"/>
  <c r="T260" i="1"/>
  <c r="S260" i="1"/>
  <c r="U259" i="1"/>
  <c r="W259" i="1" s="1"/>
  <c r="T259" i="1"/>
  <c r="S259" i="1"/>
  <c r="U258" i="1"/>
  <c r="T258" i="1"/>
  <c r="S258" i="1"/>
  <c r="U257" i="1"/>
  <c r="W257" i="1" s="1"/>
  <c r="T257" i="1"/>
  <c r="S257" i="1"/>
  <c r="U256" i="1"/>
  <c r="T256" i="1"/>
  <c r="S256" i="1"/>
  <c r="U255" i="1"/>
  <c r="W255" i="1" s="1"/>
  <c r="T255" i="1"/>
  <c r="S255" i="1"/>
  <c r="U252" i="1"/>
  <c r="W252" i="1" s="1"/>
  <c r="T252" i="1"/>
  <c r="S252" i="1"/>
  <c r="U251" i="1"/>
  <c r="T251" i="1"/>
  <c r="S251" i="1"/>
  <c r="U250" i="1"/>
  <c r="W250" i="1" s="1"/>
  <c r="T250" i="1"/>
  <c r="S250" i="1"/>
  <c r="U249" i="1"/>
  <c r="T249" i="1"/>
  <c r="S249" i="1"/>
  <c r="U248" i="1"/>
  <c r="W248" i="1" s="1"/>
  <c r="T248" i="1"/>
  <c r="S248" i="1"/>
  <c r="U247" i="1"/>
  <c r="T247" i="1"/>
  <c r="S247" i="1"/>
  <c r="U246" i="1"/>
  <c r="W246" i="1" s="1"/>
  <c r="T246" i="1"/>
  <c r="S246" i="1"/>
  <c r="U245" i="1"/>
  <c r="T245" i="1"/>
  <c r="S245" i="1"/>
  <c r="U244" i="1"/>
  <c r="W244" i="1" s="1"/>
  <c r="T244" i="1"/>
  <c r="S244" i="1"/>
  <c r="U243" i="1"/>
  <c r="T243" i="1"/>
  <c r="S243" i="1"/>
  <c r="U242" i="1"/>
  <c r="W242" i="1" s="1"/>
  <c r="T242" i="1"/>
  <c r="S242" i="1"/>
  <c r="U241" i="1"/>
  <c r="T241" i="1"/>
  <c r="S241" i="1"/>
  <c r="U240" i="1"/>
  <c r="W240" i="1" s="1"/>
  <c r="T240" i="1"/>
  <c r="S240" i="1"/>
  <c r="U239" i="1"/>
  <c r="T239" i="1"/>
  <c r="S239" i="1"/>
  <c r="U238" i="1"/>
  <c r="W238" i="1" s="1"/>
  <c r="T238" i="1"/>
  <c r="S238" i="1"/>
  <c r="U237" i="1"/>
  <c r="T237" i="1"/>
  <c r="S237" i="1"/>
  <c r="U236" i="1"/>
  <c r="W236" i="1" s="1"/>
  <c r="T236" i="1"/>
  <c r="S236" i="1"/>
  <c r="U235" i="1"/>
  <c r="T235" i="1"/>
  <c r="S235" i="1"/>
  <c r="U234" i="1"/>
  <c r="W234" i="1" s="1"/>
  <c r="T234" i="1"/>
  <c r="S234" i="1"/>
  <c r="U233" i="1"/>
  <c r="T233" i="1"/>
  <c r="S233" i="1"/>
  <c r="U232" i="1"/>
  <c r="W232" i="1" s="1"/>
  <c r="T232" i="1"/>
  <c r="S232" i="1"/>
  <c r="U231" i="1"/>
  <c r="T231" i="1"/>
  <c r="S231" i="1"/>
  <c r="U230" i="1"/>
  <c r="W230" i="1" s="1"/>
  <c r="T230" i="1"/>
  <c r="S230" i="1"/>
  <c r="U229" i="1"/>
  <c r="T229" i="1"/>
  <c r="S229" i="1"/>
  <c r="U228" i="1"/>
  <c r="W228" i="1" s="1"/>
  <c r="T228" i="1"/>
  <c r="S228" i="1"/>
  <c r="U227" i="1"/>
  <c r="T227" i="1"/>
  <c r="S227" i="1"/>
  <c r="U226" i="1"/>
  <c r="W226" i="1" s="1"/>
  <c r="T226" i="1"/>
  <c r="S226" i="1"/>
  <c r="U225" i="1"/>
  <c r="T225" i="1"/>
  <c r="S225" i="1"/>
  <c r="U224" i="1"/>
  <c r="W224" i="1" s="1"/>
  <c r="T224" i="1"/>
  <c r="S224" i="1"/>
  <c r="U223" i="1"/>
  <c r="T223" i="1"/>
  <c r="S223" i="1"/>
  <c r="U222" i="1"/>
  <c r="W222" i="1" s="1"/>
  <c r="T222" i="1"/>
  <c r="S222" i="1"/>
  <c r="U221" i="1"/>
  <c r="T221" i="1"/>
  <c r="S221" i="1"/>
  <c r="U220" i="1"/>
  <c r="W220" i="1" s="1"/>
  <c r="T220" i="1"/>
  <c r="S220" i="1"/>
  <c r="U219" i="1"/>
  <c r="T219" i="1"/>
  <c r="S219" i="1"/>
  <c r="U218" i="1"/>
  <c r="W218" i="1" s="1"/>
  <c r="T218" i="1"/>
  <c r="S218" i="1"/>
  <c r="U217" i="1"/>
  <c r="T217" i="1"/>
  <c r="S217" i="1"/>
  <c r="U216" i="1"/>
  <c r="W216" i="1" s="1"/>
  <c r="T216" i="1"/>
  <c r="S216" i="1"/>
  <c r="U215" i="1"/>
  <c r="T215" i="1"/>
  <c r="S215" i="1"/>
  <c r="U214" i="1"/>
  <c r="W214" i="1" s="1"/>
  <c r="T214" i="1"/>
  <c r="S214" i="1"/>
  <c r="U213" i="1"/>
  <c r="T213" i="1"/>
  <c r="S213" i="1"/>
  <c r="U212" i="1"/>
  <c r="W212" i="1" s="1"/>
  <c r="T212" i="1"/>
  <c r="S212" i="1"/>
  <c r="U211" i="1"/>
  <c r="T211" i="1"/>
  <c r="S211" i="1"/>
  <c r="U210" i="1"/>
  <c r="W210" i="1" s="1"/>
  <c r="T210" i="1"/>
  <c r="S210" i="1"/>
  <c r="U209" i="1"/>
  <c r="T209" i="1"/>
  <c r="S209" i="1"/>
  <c r="U208" i="1"/>
  <c r="T208" i="1"/>
  <c r="S208" i="1"/>
  <c r="U207" i="1"/>
  <c r="W207" i="1" s="1"/>
  <c r="T207" i="1"/>
  <c r="S207" i="1"/>
  <c r="U206" i="1"/>
  <c r="T206" i="1"/>
  <c r="S206" i="1"/>
  <c r="U205" i="1"/>
  <c r="W205" i="1" s="1"/>
  <c r="T205" i="1"/>
  <c r="S205" i="1"/>
  <c r="U204" i="1"/>
  <c r="T204" i="1"/>
  <c r="S204" i="1"/>
  <c r="U203" i="1"/>
  <c r="W203" i="1" s="1"/>
  <c r="T203" i="1"/>
  <c r="S203" i="1"/>
  <c r="U202" i="1"/>
  <c r="T202" i="1"/>
  <c r="S202" i="1"/>
  <c r="U201" i="1"/>
  <c r="W201" i="1" s="1"/>
  <c r="T201" i="1"/>
  <c r="S201" i="1"/>
  <c r="U200" i="1"/>
  <c r="T200" i="1"/>
  <c r="S200" i="1"/>
  <c r="U199" i="1"/>
  <c r="T199" i="1"/>
  <c r="S199" i="1"/>
  <c r="U198" i="1"/>
  <c r="W198" i="1" s="1"/>
  <c r="T198" i="1"/>
  <c r="S198" i="1"/>
  <c r="U197" i="1"/>
  <c r="W197" i="1" s="1"/>
  <c r="T197" i="1"/>
  <c r="S197" i="1"/>
  <c r="U195" i="1"/>
  <c r="T195" i="1"/>
  <c r="S195" i="1"/>
  <c r="U194" i="1"/>
  <c r="W194" i="1" s="1"/>
  <c r="T194" i="1"/>
  <c r="S194" i="1"/>
  <c r="U193" i="1"/>
  <c r="W193" i="1" s="1"/>
  <c r="T193" i="1"/>
  <c r="S193" i="1"/>
  <c r="U192" i="1"/>
  <c r="W192" i="1" s="1"/>
  <c r="T192" i="1"/>
  <c r="S192" i="1"/>
  <c r="U191" i="1"/>
  <c r="T191" i="1"/>
  <c r="S191" i="1"/>
  <c r="U190" i="1"/>
  <c r="W190" i="1" s="1"/>
  <c r="T190" i="1"/>
  <c r="S190" i="1"/>
  <c r="U189" i="1"/>
  <c r="W189" i="1" s="1"/>
  <c r="T189" i="1"/>
  <c r="S189" i="1"/>
  <c r="U188" i="1"/>
  <c r="W188" i="1" s="1"/>
  <c r="T188" i="1"/>
  <c r="S188" i="1"/>
  <c r="U187" i="1"/>
  <c r="T187" i="1"/>
  <c r="S187" i="1"/>
  <c r="U186" i="1"/>
  <c r="W186" i="1" s="1"/>
  <c r="T186" i="1"/>
  <c r="S186" i="1"/>
  <c r="U184" i="1"/>
  <c r="W184" i="1" s="1"/>
  <c r="T184" i="1"/>
  <c r="S184" i="1"/>
  <c r="U183" i="1"/>
  <c r="T183" i="1"/>
  <c r="S183" i="1"/>
  <c r="U182" i="1"/>
  <c r="T182" i="1"/>
  <c r="S182" i="1"/>
  <c r="U181" i="1"/>
  <c r="W181" i="1" s="1"/>
  <c r="T181" i="1"/>
  <c r="S181" i="1"/>
  <c r="U180" i="1"/>
  <c r="T180" i="1"/>
  <c r="S180" i="1"/>
  <c r="U179" i="1"/>
  <c r="W179" i="1" s="1"/>
  <c r="T179" i="1"/>
  <c r="S179" i="1"/>
  <c r="U178" i="1"/>
  <c r="T178" i="1"/>
  <c r="S178" i="1"/>
  <c r="U177" i="1"/>
  <c r="W177" i="1" s="1"/>
  <c r="T177" i="1"/>
  <c r="S177" i="1"/>
  <c r="U176" i="1"/>
  <c r="W176" i="1" s="1"/>
  <c r="T176" i="1"/>
  <c r="S176" i="1"/>
  <c r="U175" i="1"/>
  <c r="T175" i="1"/>
  <c r="S175" i="1"/>
  <c r="U174" i="1"/>
  <c r="T174" i="1"/>
  <c r="S174" i="1"/>
  <c r="U173" i="1"/>
  <c r="T173" i="1"/>
  <c r="S173" i="1"/>
  <c r="U171" i="1"/>
  <c r="V171" i="1" s="1"/>
  <c r="T171" i="1"/>
  <c r="S171" i="1"/>
  <c r="U170" i="1"/>
  <c r="V170" i="1" s="1"/>
  <c r="T170" i="1"/>
  <c r="S170" i="1"/>
  <c r="U169" i="1"/>
  <c r="V169" i="1" s="1"/>
  <c r="T169" i="1"/>
  <c r="S169" i="1"/>
  <c r="U168" i="1"/>
  <c r="W168" i="1" s="1"/>
  <c r="T168" i="1"/>
  <c r="S168" i="1"/>
  <c r="U167" i="1"/>
  <c r="T167" i="1"/>
  <c r="S167" i="1"/>
  <c r="U166" i="1"/>
  <c r="W166" i="1" s="1"/>
  <c r="T166" i="1"/>
  <c r="S166" i="1"/>
  <c r="U165" i="1"/>
  <c r="V165" i="1" s="1"/>
  <c r="T165" i="1"/>
  <c r="S165" i="1"/>
  <c r="U164" i="1"/>
  <c r="W164" i="1" s="1"/>
  <c r="T164" i="1"/>
  <c r="S164" i="1"/>
  <c r="U163" i="1"/>
  <c r="V163" i="1" s="1"/>
  <c r="T163" i="1"/>
  <c r="S163" i="1"/>
  <c r="U162" i="1"/>
  <c r="W162" i="1" s="1"/>
  <c r="T162" i="1"/>
  <c r="S162" i="1"/>
  <c r="U161" i="1"/>
  <c r="V161" i="1" s="1"/>
  <c r="T161" i="1"/>
  <c r="S161" i="1"/>
  <c r="U160" i="1"/>
  <c r="W160" i="1" s="1"/>
  <c r="T160" i="1"/>
  <c r="S160" i="1"/>
  <c r="U159" i="1"/>
  <c r="W159" i="1" s="1"/>
  <c r="T159" i="1"/>
  <c r="S159" i="1"/>
  <c r="U158" i="1"/>
  <c r="W158" i="1" s="1"/>
  <c r="T158" i="1"/>
  <c r="S158" i="1"/>
  <c r="U157" i="1"/>
  <c r="V157" i="1" s="1"/>
  <c r="T157" i="1"/>
  <c r="S157" i="1"/>
  <c r="U156" i="1"/>
  <c r="W156" i="1" s="1"/>
  <c r="T156" i="1"/>
  <c r="S156" i="1"/>
  <c r="U155" i="1"/>
  <c r="T155" i="1"/>
  <c r="S155" i="1"/>
  <c r="U154" i="1"/>
  <c r="W154" i="1" s="1"/>
  <c r="T154" i="1"/>
  <c r="S154" i="1"/>
  <c r="U153" i="1"/>
  <c r="V153" i="1" s="1"/>
  <c r="T153" i="1"/>
  <c r="S153" i="1"/>
  <c r="U152" i="1"/>
  <c r="W152" i="1" s="1"/>
  <c r="T152" i="1"/>
  <c r="S152" i="1"/>
  <c r="U151" i="1"/>
  <c r="W151" i="1" s="1"/>
  <c r="T151" i="1"/>
  <c r="S151" i="1"/>
  <c r="U150" i="1"/>
  <c r="V150" i="1" s="1"/>
  <c r="T150" i="1"/>
  <c r="S150" i="1"/>
  <c r="U149" i="1"/>
  <c r="T149" i="1"/>
  <c r="S149" i="1"/>
  <c r="U148" i="1"/>
  <c r="T148" i="1"/>
  <c r="S148" i="1"/>
  <c r="U147" i="1"/>
  <c r="W147" i="1" s="1"/>
  <c r="T147" i="1"/>
  <c r="S147" i="1"/>
  <c r="U146" i="1"/>
  <c r="W146" i="1" s="1"/>
  <c r="T146" i="1"/>
  <c r="S146" i="1"/>
  <c r="U145" i="1"/>
  <c r="V145" i="1" s="1"/>
  <c r="T145" i="1"/>
  <c r="S145" i="1"/>
  <c r="U144" i="1"/>
  <c r="W144" i="1" s="1"/>
  <c r="T144" i="1"/>
  <c r="S144" i="1"/>
  <c r="U143" i="1"/>
  <c r="T143" i="1"/>
  <c r="S143" i="1"/>
  <c r="U142" i="1"/>
  <c r="W142" i="1" s="1"/>
  <c r="T142" i="1"/>
  <c r="S142" i="1"/>
  <c r="U141" i="1"/>
  <c r="V141" i="1" s="1"/>
  <c r="T141" i="1"/>
  <c r="S141" i="1"/>
  <c r="U140" i="1"/>
  <c r="W140" i="1" s="1"/>
  <c r="T140" i="1"/>
  <c r="S140" i="1"/>
  <c r="U139" i="1"/>
  <c r="W139" i="1" s="1"/>
  <c r="T139" i="1"/>
  <c r="S139" i="1"/>
  <c r="U138" i="1"/>
  <c r="V138" i="1" s="1"/>
  <c r="T138" i="1"/>
  <c r="S138" i="1"/>
  <c r="U137" i="1"/>
  <c r="V137" i="1" s="1"/>
  <c r="T137" i="1"/>
  <c r="S137" i="1"/>
  <c r="U136" i="1"/>
  <c r="W136" i="1" s="1"/>
  <c r="T136" i="1"/>
  <c r="S136" i="1"/>
  <c r="U135" i="1"/>
  <c r="W135" i="1" s="1"/>
  <c r="T135" i="1"/>
  <c r="S135" i="1"/>
  <c r="U134" i="1"/>
  <c r="W134" i="1" s="1"/>
  <c r="T134" i="1"/>
  <c r="S134" i="1"/>
  <c r="U133" i="1"/>
  <c r="V133" i="1" s="1"/>
  <c r="T133" i="1"/>
  <c r="S133" i="1"/>
  <c r="U132" i="1"/>
  <c r="W132" i="1" s="1"/>
  <c r="T132" i="1"/>
  <c r="S132" i="1"/>
  <c r="U131" i="1"/>
  <c r="W131" i="1" s="1"/>
  <c r="T131" i="1"/>
  <c r="S131" i="1"/>
  <c r="U130" i="1"/>
  <c r="V130" i="1" s="1"/>
  <c r="T130" i="1"/>
  <c r="S130" i="1"/>
  <c r="U129" i="1"/>
  <c r="V129" i="1" s="1"/>
  <c r="T129" i="1"/>
  <c r="S129" i="1"/>
  <c r="U128" i="1"/>
  <c r="W128" i="1" s="1"/>
  <c r="T128" i="1"/>
  <c r="S128" i="1"/>
  <c r="U127" i="1"/>
  <c r="W127" i="1" s="1"/>
  <c r="T127" i="1"/>
  <c r="S127" i="1"/>
  <c r="U126" i="1"/>
  <c r="V126" i="1" s="1"/>
  <c r="T126" i="1"/>
  <c r="S126" i="1"/>
  <c r="U125" i="1"/>
  <c r="V125" i="1" s="1"/>
  <c r="T125" i="1"/>
  <c r="S125" i="1"/>
  <c r="U124" i="1"/>
  <c r="W124" i="1" s="1"/>
  <c r="T124" i="1"/>
  <c r="S124" i="1"/>
  <c r="U123" i="1"/>
  <c r="V123" i="1" s="1"/>
  <c r="T123" i="1"/>
  <c r="S123" i="1"/>
  <c r="U122" i="1"/>
  <c r="W122" i="1" s="1"/>
  <c r="T122" i="1"/>
  <c r="S122" i="1"/>
  <c r="U121" i="1"/>
  <c r="V121" i="1" s="1"/>
  <c r="T121" i="1"/>
  <c r="S121" i="1"/>
  <c r="U120" i="1"/>
  <c r="W120" i="1" s="1"/>
  <c r="T120" i="1"/>
  <c r="S120" i="1"/>
  <c r="U119" i="1"/>
  <c r="V119" i="1" s="1"/>
  <c r="T119" i="1"/>
  <c r="S119" i="1"/>
  <c r="U118" i="1"/>
  <c r="W118" i="1" s="1"/>
  <c r="T118" i="1"/>
  <c r="S118" i="1"/>
  <c r="U117" i="1"/>
  <c r="W117" i="1" s="1"/>
  <c r="T117" i="1"/>
  <c r="S117" i="1"/>
  <c r="U116" i="1"/>
  <c r="W116" i="1" s="1"/>
  <c r="T116" i="1"/>
  <c r="S116" i="1"/>
  <c r="U115" i="1"/>
  <c r="V115" i="1" s="1"/>
  <c r="T115" i="1"/>
  <c r="S115" i="1"/>
  <c r="U114" i="1"/>
  <c r="W114" i="1" s="1"/>
  <c r="T114" i="1"/>
  <c r="S114" i="1"/>
  <c r="U113" i="1"/>
  <c r="W113" i="1" s="1"/>
  <c r="T113" i="1"/>
  <c r="S113" i="1"/>
  <c r="U112" i="1"/>
  <c r="W112" i="1" s="1"/>
  <c r="T112" i="1"/>
  <c r="S112" i="1"/>
  <c r="U111" i="1"/>
  <c r="V111" i="1" s="1"/>
  <c r="T111" i="1"/>
  <c r="S111" i="1"/>
  <c r="U110" i="1"/>
  <c r="W110" i="1" s="1"/>
  <c r="T110" i="1"/>
  <c r="S110" i="1"/>
  <c r="U109" i="1"/>
  <c r="W109" i="1" s="1"/>
  <c r="T109" i="1"/>
  <c r="S109" i="1"/>
  <c r="U108" i="1"/>
  <c r="W108" i="1" s="1"/>
  <c r="T108" i="1"/>
  <c r="S108" i="1"/>
  <c r="U107" i="1"/>
  <c r="V107" i="1" s="1"/>
  <c r="T107" i="1"/>
  <c r="S107" i="1"/>
  <c r="U106" i="1"/>
  <c r="W106" i="1" s="1"/>
  <c r="T106" i="1"/>
  <c r="S106" i="1"/>
  <c r="U105" i="1"/>
  <c r="W105" i="1" s="1"/>
  <c r="T105" i="1"/>
  <c r="S105" i="1"/>
  <c r="U104" i="1"/>
  <c r="W104" i="1" s="1"/>
  <c r="T104" i="1"/>
  <c r="S104" i="1"/>
  <c r="U103" i="1"/>
  <c r="V103" i="1" s="1"/>
  <c r="T103" i="1"/>
  <c r="S103" i="1"/>
  <c r="U102" i="1"/>
  <c r="W102" i="1" s="1"/>
  <c r="T102" i="1"/>
  <c r="S102" i="1"/>
  <c r="U101" i="1"/>
  <c r="W101" i="1" s="1"/>
  <c r="T101" i="1"/>
  <c r="S101" i="1"/>
  <c r="U100" i="1"/>
  <c r="W100" i="1" s="1"/>
  <c r="T100" i="1"/>
  <c r="S100" i="1"/>
  <c r="U99" i="1"/>
  <c r="V99" i="1" s="1"/>
  <c r="T99" i="1"/>
  <c r="S99" i="1"/>
  <c r="U98" i="1"/>
  <c r="W98" i="1" s="1"/>
  <c r="T98" i="1"/>
  <c r="S98" i="1"/>
  <c r="U97" i="1"/>
  <c r="W97" i="1" s="1"/>
  <c r="T97" i="1"/>
  <c r="S97" i="1"/>
  <c r="U96" i="1"/>
  <c r="W96" i="1" s="1"/>
  <c r="T96" i="1"/>
  <c r="S96" i="1"/>
  <c r="U95" i="1"/>
  <c r="V95" i="1" s="1"/>
  <c r="T95" i="1"/>
  <c r="S95" i="1"/>
  <c r="U94" i="1"/>
  <c r="W94" i="1" s="1"/>
  <c r="T94" i="1"/>
  <c r="S94" i="1"/>
  <c r="U93" i="1"/>
  <c r="W93" i="1" s="1"/>
  <c r="T93" i="1"/>
  <c r="S93" i="1"/>
  <c r="U92" i="1"/>
  <c r="W92" i="1" s="1"/>
  <c r="T92" i="1"/>
  <c r="S92" i="1"/>
  <c r="U91" i="1"/>
  <c r="V91" i="1" s="1"/>
  <c r="T91" i="1"/>
  <c r="S91" i="1"/>
  <c r="U90" i="1"/>
  <c r="W90" i="1" s="1"/>
  <c r="T90" i="1"/>
  <c r="S90" i="1"/>
  <c r="U89" i="1"/>
  <c r="W89" i="1" s="1"/>
  <c r="T89" i="1"/>
  <c r="S89" i="1"/>
  <c r="U88" i="1"/>
  <c r="W88" i="1" s="1"/>
  <c r="T88" i="1"/>
  <c r="S88" i="1"/>
  <c r="U87" i="1"/>
  <c r="V87" i="1" s="1"/>
  <c r="T87" i="1"/>
  <c r="S87" i="1"/>
  <c r="U86" i="1"/>
  <c r="W86" i="1" s="1"/>
  <c r="T86" i="1"/>
  <c r="S86" i="1"/>
  <c r="U85" i="1"/>
  <c r="W85" i="1" s="1"/>
  <c r="T85" i="1"/>
  <c r="S85" i="1"/>
  <c r="U84" i="1"/>
  <c r="W84" i="1" s="1"/>
  <c r="T84" i="1"/>
  <c r="S84" i="1"/>
  <c r="U83" i="1"/>
  <c r="V83" i="1" s="1"/>
  <c r="T83" i="1"/>
  <c r="S83" i="1"/>
  <c r="U82" i="1"/>
  <c r="W82" i="1" s="1"/>
  <c r="T82" i="1"/>
  <c r="S82" i="1"/>
  <c r="U81" i="1"/>
  <c r="W81" i="1" s="1"/>
  <c r="T81" i="1"/>
  <c r="S81" i="1"/>
  <c r="U80" i="1"/>
  <c r="W80" i="1" s="1"/>
  <c r="T80" i="1"/>
  <c r="S80" i="1"/>
  <c r="U79" i="1"/>
  <c r="V79" i="1" s="1"/>
  <c r="T79" i="1"/>
  <c r="S79" i="1"/>
  <c r="U78" i="1"/>
  <c r="W78" i="1" s="1"/>
  <c r="T78" i="1"/>
  <c r="S78" i="1"/>
  <c r="U77" i="1"/>
  <c r="W77" i="1" s="1"/>
  <c r="T77" i="1"/>
  <c r="S77" i="1"/>
  <c r="U76" i="1"/>
  <c r="W76" i="1" s="1"/>
  <c r="T76" i="1"/>
  <c r="S76" i="1"/>
  <c r="U75" i="1"/>
  <c r="V75" i="1" s="1"/>
  <c r="T75" i="1"/>
  <c r="S75" i="1"/>
  <c r="U74" i="1"/>
  <c r="W74" i="1" s="1"/>
  <c r="T74" i="1"/>
  <c r="S74" i="1"/>
  <c r="U73" i="1"/>
  <c r="W73" i="1" s="1"/>
  <c r="T73" i="1"/>
  <c r="S73" i="1"/>
  <c r="U72" i="1"/>
  <c r="W72" i="1" s="1"/>
  <c r="T72" i="1"/>
  <c r="S72" i="1"/>
  <c r="U71" i="1"/>
  <c r="W71" i="1" s="1"/>
  <c r="T71" i="1"/>
  <c r="S71" i="1"/>
  <c r="U70" i="1"/>
  <c r="W70" i="1" s="1"/>
  <c r="T70" i="1"/>
  <c r="S70" i="1"/>
  <c r="U69" i="1"/>
  <c r="W69" i="1" s="1"/>
  <c r="T69" i="1"/>
  <c r="S69" i="1"/>
  <c r="U68" i="1"/>
  <c r="W68" i="1" s="1"/>
  <c r="T68" i="1"/>
  <c r="S68" i="1"/>
  <c r="U67" i="1"/>
  <c r="W67" i="1" s="1"/>
  <c r="T67" i="1"/>
  <c r="S67" i="1"/>
  <c r="U66" i="1"/>
  <c r="V66" i="1" s="1"/>
  <c r="T66" i="1"/>
  <c r="S66" i="1"/>
  <c r="U65" i="1"/>
  <c r="V65" i="1" s="1"/>
  <c r="T65" i="1"/>
  <c r="S65" i="1"/>
  <c r="U64" i="1"/>
  <c r="W64" i="1" s="1"/>
  <c r="T64" i="1"/>
  <c r="S64" i="1"/>
  <c r="U63" i="1"/>
  <c r="W63" i="1" s="1"/>
  <c r="T63" i="1"/>
  <c r="S63" i="1"/>
  <c r="U62" i="1"/>
  <c r="V62" i="1" s="1"/>
  <c r="T62" i="1"/>
  <c r="S62" i="1"/>
  <c r="U61" i="1"/>
  <c r="V61" i="1" s="1"/>
  <c r="T61" i="1"/>
  <c r="S61" i="1"/>
  <c r="U60" i="1"/>
  <c r="W60" i="1" s="1"/>
  <c r="T60" i="1"/>
  <c r="S60" i="1"/>
  <c r="U59" i="1"/>
  <c r="W59" i="1" s="1"/>
  <c r="T59" i="1"/>
  <c r="S59" i="1"/>
  <c r="U58" i="1"/>
  <c r="V58" i="1" s="1"/>
  <c r="T58" i="1"/>
  <c r="S58" i="1"/>
  <c r="U57" i="1"/>
  <c r="V57" i="1" s="1"/>
  <c r="T57" i="1"/>
  <c r="S57" i="1"/>
  <c r="U56" i="1"/>
  <c r="W56" i="1" s="1"/>
  <c r="T56" i="1"/>
  <c r="S56" i="1"/>
  <c r="U55" i="1"/>
  <c r="W55" i="1" s="1"/>
  <c r="T55" i="1"/>
  <c r="S55" i="1"/>
  <c r="U54" i="1"/>
  <c r="V54" i="1" s="1"/>
  <c r="T54" i="1"/>
  <c r="S54" i="1"/>
  <c r="U53" i="1"/>
  <c r="V53" i="1" s="1"/>
  <c r="T53" i="1"/>
  <c r="S53" i="1"/>
  <c r="U52" i="1"/>
  <c r="W52" i="1" s="1"/>
  <c r="T52" i="1"/>
  <c r="S52" i="1"/>
  <c r="U51" i="1"/>
  <c r="W51" i="1" s="1"/>
  <c r="T51" i="1"/>
  <c r="S51" i="1"/>
  <c r="U50" i="1"/>
  <c r="W50" i="1" s="1"/>
  <c r="T50" i="1"/>
  <c r="S50" i="1"/>
  <c r="U49" i="1"/>
  <c r="V49" i="1" s="1"/>
  <c r="T49" i="1"/>
  <c r="S49" i="1"/>
  <c r="U48" i="1"/>
  <c r="W48" i="1" s="1"/>
  <c r="T48" i="1"/>
  <c r="S48" i="1"/>
  <c r="U47" i="1"/>
  <c r="W47" i="1" s="1"/>
  <c r="T47" i="1"/>
  <c r="S47" i="1"/>
  <c r="U46" i="1"/>
  <c r="W46" i="1" s="1"/>
  <c r="T46" i="1"/>
  <c r="S46" i="1"/>
  <c r="U45" i="1"/>
  <c r="V45" i="1" s="1"/>
  <c r="T45" i="1"/>
  <c r="S45" i="1"/>
  <c r="U44" i="1"/>
  <c r="W44" i="1" s="1"/>
  <c r="T44" i="1"/>
  <c r="S44" i="1"/>
  <c r="U43" i="1"/>
  <c r="W43" i="1" s="1"/>
  <c r="T43" i="1"/>
  <c r="S43" i="1"/>
  <c r="U42" i="1"/>
  <c r="V42" i="1" s="1"/>
  <c r="T42" i="1"/>
  <c r="S42" i="1"/>
  <c r="U41" i="1"/>
  <c r="V41" i="1" s="1"/>
  <c r="T41" i="1"/>
  <c r="S41" i="1"/>
  <c r="U40" i="1"/>
  <c r="W40" i="1" s="1"/>
  <c r="T40" i="1"/>
  <c r="S40" i="1"/>
  <c r="U39" i="1"/>
  <c r="W39" i="1" s="1"/>
  <c r="T39" i="1"/>
  <c r="S39" i="1"/>
  <c r="U38" i="1"/>
  <c r="V38" i="1" s="1"/>
  <c r="T38" i="1"/>
  <c r="S38" i="1"/>
  <c r="U37" i="1"/>
  <c r="V37" i="1" s="1"/>
  <c r="T37" i="1"/>
  <c r="S37" i="1"/>
  <c r="U36" i="1"/>
  <c r="W36" i="1" s="1"/>
  <c r="T36" i="1"/>
  <c r="S36" i="1"/>
  <c r="U35" i="1"/>
  <c r="W35" i="1" s="1"/>
  <c r="T35" i="1"/>
  <c r="S35" i="1"/>
  <c r="U34" i="1"/>
  <c r="W34" i="1" s="1"/>
  <c r="T34" i="1"/>
  <c r="S34" i="1"/>
  <c r="U33" i="1"/>
  <c r="V33" i="1" s="1"/>
  <c r="T33" i="1"/>
  <c r="S33" i="1"/>
  <c r="U32" i="1"/>
  <c r="W32" i="1" s="1"/>
  <c r="T32" i="1"/>
  <c r="S32" i="1"/>
  <c r="U31" i="1"/>
  <c r="V31" i="1" s="1"/>
  <c r="T31" i="1"/>
  <c r="S31" i="1"/>
  <c r="U30" i="1"/>
  <c r="W30" i="1" s="1"/>
  <c r="T30" i="1"/>
  <c r="S30" i="1"/>
  <c r="U29" i="1"/>
  <c r="V29" i="1" s="1"/>
  <c r="T29" i="1"/>
  <c r="S29" i="1"/>
  <c r="U28" i="1"/>
  <c r="W28" i="1" s="1"/>
  <c r="T28" i="1"/>
  <c r="S28" i="1"/>
  <c r="U27" i="1"/>
  <c r="W27" i="1" s="1"/>
  <c r="T27" i="1"/>
  <c r="S27" i="1"/>
  <c r="U26" i="1"/>
  <c r="W26" i="1" s="1"/>
  <c r="T26" i="1"/>
  <c r="S26" i="1"/>
  <c r="U25" i="1"/>
  <c r="V25" i="1" s="1"/>
  <c r="T25" i="1"/>
  <c r="S25" i="1"/>
  <c r="U24" i="1"/>
  <c r="W24" i="1" s="1"/>
  <c r="T24" i="1"/>
  <c r="S24" i="1"/>
  <c r="U23" i="1"/>
  <c r="V23" i="1" s="1"/>
  <c r="T23" i="1"/>
  <c r="S23" i="1"/>
  <c r="U22" i="1"/>
  <c r="V22" i="1" s="1"/>
  <c r="T22" i="1"/>
  <c r="S22" i="1"/>
  <c r="U21" i="1"/>
  <c r="V21" i="1" s="1"/>
  <c r="T21" i="1"/>
  <c r="S21" i="1"/>
  <c r="U20" i="1"/>
  <c r="W20" i="1" s="1"/>
  <c r="T20" i="1"/>
  <c r="S20" i="1"/>
  <c r="U19" i="1"/>
  <c r="W19" i="1" s="1"/>
  <c r="T19" i="1"/>
  <c r="S19" i="1"/>
  <c r="U18" i="1"/>
  <c r="W18" i="1" s="1"/>
  <c r="T18" i="1"/>
  <c r="S18" i="1"/>
  <c r="U17" i="1"/>
  <c r="V17" i="1" s="1"/>
  <c r="T17" i="1"/>
  <c r="S17" i="1"/>
  <c r="U16" i="1"/>
  <c r="W16" i="1" s="1"/>
  <c r="T16" i="1"/>
  <c r="S16" i="1"/>
  <c r="U15" i="1"/>
  <c r="W15" i="1" s="1"/>
  <c r="T15" i="1"/>
  <c r="S15" i="1"/>
  <c r="U14" i="1"/>
  <c r="W14" i="1" s="1"/>
  <c r="T14" i="1"/>
  <c r="S14" i="1"/>
  <c r="U13" i="1"/>
  <c r="V13" i="1" s="1"/>
  <c r="T13" i="1"/>
  <c r="S13" i="1"/>
  <c r="U12" i="1"/>
  <c r="W12" i="1" s="1"/>
  <c r="T12" i="1"/>
  <c r="S12" i="1"/>
  <c r="U11" i="1"/>
  <c r="V11" i="1" s="1"/>
  <c r="T11" i="1"/>
  <c r="S11" i="1"/>
  <c r="U10" i="1"/>
  <c r="W10" i="1" s="1"/>
  <c r="T10" i="1"/>
  <c r="S10" i="1"/>
  <c r="U9" i="1"/>
  <c r="V9" i="1" s="1"/>
  <c r="T9" i="1"/>
  <c r="S9" i="1"/>
  <c r="U8" i="1"/>
  <c r="W8" i="1" s="1"/>
  <c r="T8" i="1"/>
  <c r="S8" i="1"/>
  <c r="U7" i="1"/>
  <c r="V7" i="1" s="1"/>
  <c r="T7" i="1"/>
  <c r="S7" i="1"/>
  <c r="U6" i="1"/>
  <c r="V6" i="1" s="1"/>
  <c r="T6" i="1"/>
  <c r="S6" i="1"/>
  <c r="U5" i="1"/>
  <c r="V5" i="1" s="1"/>
  <c r="T5" i="1"/>
  <c r="S5" i="1"/>
  <c r="U4" i="1"/>
  <c r="W4" i="1" s="1"/>
  <c r="T4" i="1"/>
  <c r="S4" i="1"/>
  <c r="U3" i="1"/>
  <c r="W3" i="1" s="1"/>
  <c r="T3" i="1"/>
  <c r="S3" i="1"/>
  <c r="U2" i="1"/>
  <c r="W2" i="1" s="1"/>
  <c r="T2" i="1"/>
  <c r="S2" i="1"/>
  <c r="W38" i="1" l="1"/>
  <c r="V189" i="1"/>
  <c r="W58" i="1"/>
  <c r="V59" i="1"/>
  <c r="W126" i="1"/>
  <c r="W6" i="1"/>
  <c r="W66" i="1"/>
  <c r="V67" i="1"/>
  <c r="V201" i="1"/>
  <c r="W22" i="1"/>
  <c r="W42" i="1"/>
  <c r="V154" i="1"/>
  <c r="V159" i="1"/>
  <c r="W33" i="1"/>
  <c r="V34" i="1"/>
  <c r="W138" i="1"/>
  <c r="V139" i="1"/>
  <c r="W170" i="1"/>
  <c r="W171" i="1"/>
  <c r="V205" i="1"/>
  <c r="W17" i="1"/>
  <c r="V18" i="1"/>
  <c r="W25" i="1"/>
  <c r="W49" i="1"/>
  <c r="W75" i="1"/>
  <c r="V146" i="1"/>
  <c r="W163" i="1"/>
  <c r="V164" i="1"/>
  <c r="W165" i="1"/>
  <c r="V166" i="1"/>
  <c r="V179" i="1"/>
  <c r="V186" i="1"/>
  <c r="V192" i="1"/>
  <c r="V2" i="1"/>
  <c r="V26" i="1"/>
  <c r="V50" i="1"/>
  <c r="W41" i="1"/>
  <c r="W54" i="1"/>
  <c r="V55" i="1"/>
  <c r="W62" i="1"/>
  <c r="V63" i="1"/>
  <c r="V132" i="1"/>
  <c r="W133" i="1"/>
  <c r="V134" i="1"/>
  <c r="V151" i="1"/>
  <c r="V197" i="1"/>
  <c r="W45" i="1"/>
  <c r="V46" i="1"/>
  <c r="V71" i="1"/>
  <c r="W79" i="1"/>
  <c r="V86" i="1"/>
  <c r="W87" i="1"/>
  <c r="V94" i="1"/>
  <c r="W95" i="1"/>
  <c r="V102" i="1"/>
  <c r="W103" i="1"/>
  <c r="V110" i="1"/>
  <c r="W111" i="1"/>
  <c r="V118" i="1"/>
  <c r="W119" i="1"/>
  <c r="W130" i="1"/>
  <c r="V131" i="1"/>
  <c r="V156" i="1"/>
  <c r="W157" i="1"/>
  <c r="V158" i="1"/>
  <c r="V190" i="1"/>
  <c r="V193" i="1"/>
  <c r="V198" i="1"/>
  <c r="W37" i="1"/>
  <c r="W53" i="1"/>
  <c r="W57" i="1"/>
  <c r="W61" i="1"/>
  <c r="W65" i="1"/>
  <c r="V82" i="1"/>
  <c r="W83" i="1"/>
  <c r="V90" i="1"/>
  <c r="W91" i="1"/>
  <c r="V98" i="1"/>
  <c r="W99" i="1"/>
  <c r="V106" i="1"/>
  <c r="W107" i="1"/>
  <c r="V114" i="1"/>
  <c r="W115" i="1"/>
  <c r="V122" i="1"/>
  <c r="W123" i="1"/>
  <c r="V124" i="1"/>
  <c r="W125" i="1"/>
  <c r="V147" i="1"/>
  <c r="W13" i="1"/>
  <c r="V14" i="1"/>
  <c r="W29" i="1"/>
  <c r="V30" i="1"/>
  <c r="V35" i="1"/>
  <c r="V39" i="1"/>
  <c r="V43" i="1"/>
  <c r="V47" i="1"/>
  <c r="V51" i="1"/>
  <c r="V174" i="1"/>
  <c r="W174" i="1"/>
  <c r="W180" i="1"/>
  <c r="V180" i="1"/>
  <c r="W206" i="1"/>
  <c r="V206" i="1"/>
  <c r="W9" i="1"/>
  <c r="V10" i="1"/>
  <c r="W143" i="1"/>
  <c r="V143" i="1"/>
  <c r="W173" i="1"/>
  <c r="V173" i="1"/>
  <c r="W183" i="1"/>
  <c r="V183" i="1"/>
  <c r="W209" i="1"/>
  <c r="V209" i="1"/>
  <c r="W213" i="1"/>
  <c r="V213" i="1"/>
  <c r="W217" i="1"/>
  <c r="V217" i="1"/>
  <c r="W221" i="1"/>
  <c r="V221" i="1"/>
  <c r="W225" i="1"/>
  <c r="V225" i="1"/>
  <c r="W229" i="1"/>
  <c r="V229" i="1"/>
  <c r="W233" i="1"/>
  <c r="V233" i="1"/>
  <c r="W237" i="1"/>
  <c r="V237" i="1"/>
  <c r="W241" i="1"/>
  <c r="V241" i="1"/>
  <c r="W245" i="1"/>
  <c r="V245" i="1"/>
  <c r="W249" i="1"/>
  <c r="V249" i="1"/>
  <c r="W258" i="1"/>
  <c r="V258" i="1"/>
  <c r="W262" i="1"/>
  <c r="V262" i="1"/>
  <c r="W266" i="1"/>
  <c r="V266" i="1"/>
  <c r="W270" i="1"/>
  <c r="V270" i="1"/>
  <c r="W274" i="1"/>
  <c r="V274" i="1"/>
  <c r="W278" i="1"/>
  <c r="V278" i="1"/>
  <c r="W282" i="1"/>
  <c r="V282" i="1"/>
  <c r="W286" i="1"/>
  <c r="V286" i="1"/>
  <c r="W288" i="1"/>
  <c r="V288" i="1"/>
  <c r="W5" i="1"/>
  <c r="W21" i="1"/>
  <c r="V70" i="1"/>
  <c r="V74" i="1"/>
  <c r="V78" i="1"/>
  <c r="V127" i="1"/>
  <c r="V135" i="1"/>
  <c r="V140" i="1"/>
  <c r="W141" i="1"/>
  <c r="V142" i="1"/>
  <c r="V149" i="1"/>
  <c r="W149" i="1"/>
  <c r="W150" i="1"/>
  <c r="W167" i="1"/>
  <c r="V167" i="1"/>
  <c r="W202" i="1"/>
  <c r="V202" i="1"/>
  <c r="W148" i="1"/>
  <c r="V148" i="1"/>
  <c r="W155" i="1"/>
  <c r="V155" i="1"/>
  <c r="W175" i="1"/>
  <c r="V175" i="1"/>
  <c r="W199" i="1"/>
  <c r="V199" i="1"/>
  <c r="V162" i="1"/>
  <c r="V176" i="1"/>
  <c r="V181" i="1"/>
  <c r="V184" i="1"/>
  <c r="V188" i="1"/>
  <c r="V207" i="1"/>
  <c r="V210" i="1"/>
  <c r="V214" i="1"/>
  <c r="V218" i="1"/>
  <c r="V222" i="1"/>
  <c r="V226" i="1"/>
  <c r="V230" i="1"/>
  <c r="V234" i="1"/>
  <c r="V238" i="1"/>
  <c r="V242" i="1"/>
  <c r="V246" i="1"/>
  <c r="V250" i="1"/>
  <c r="V255" i="1"/>
  <c r="V259" i="1"/>
  <c r="V263" i="1"/>
  <c r="V267" i="1"/>
  <c r="V271" i="1"/>
  <c r="V275" i="1"/>
  <c r="V279" i="1"/>
  <c r="V283" i="1"/>
  <c r="V289" i="1"/>
  <c r="W290" i="1"/>
  <c r="V15" i="1"/>
  <c r="V19" i="1"/>
  <c r="V27" i="1"/>
  <c r="W7" i="1"/>
  <c r="V8" i="1"/>
  <c r="W11" i="1"/>
  <c r="V20" i="1"/>
  <c r="W31" i="1"/>
  <c r="V32" i="1"/>
  <c r="V40" i="1"/>
  <c r="V48" i="1"/>
  <c r="V52" i="1"/>
  <c r="V60" i="1"/>
  <c r="V68" i="1"/>
  <c r="V88" i="1"/>
  <c r="V92" i="1"/>
  <c r="V112" i="1"/>
  <c r="V116" i="1"/>
  <c r="W178" i="1"/>
  <c r="V178" i="1"/>
  <c r="W195" i="1"/>
  <c r="V195" i="1"/>
  <c r="W211" i="1"/>
  <c r="V211" i="1"/>
  <c r="W215" i="1"/>
  <c r="V215" i="1"/>
  <c r="W219" i="1"/>
  <c r="V219" i="1"/>
  <c r="W223" i="1"/>
  <c r="V223" i="1"/>
  <c r="W227" i="1"/>
  <c r="V227" i="1"/>
  <c r="W231" i="1"/>
  <c r="V231" i="1"/>
  <c r="W235" i="1"/>
  <c r="V235" i="1"/>
  <c r="W239" i="1"/>
  <c r="V239" i="1"/>
  <c r="W243" i="1"/>
  <c r="V243" i="1"/>
  <c r="W247" i="1"/>
  <c r="V247" i="1"/>
  <c r="W251" i="1"/>
  <c r="V251" i="1"/>
  <c r="W256" i="1"/>
  <c r="V256" i="1"/>
  <c r="W260" i="1"/>
  <c r="V260" i="1"/>
  <c r="W264" i="1"/>
  <c r="V264" i="1"/>
  <c r="W268" i="1"/>
  <c r="V268" i="1"/>
  <c r="W272" i="1"/>
  <c r="V272" i="1"/>
  <c r="W276" i="1"/>
  <c r="V276" i="1"/>
  <c r="W280" i="1"/>
  <c r="V280" i="1"/>
  <c r="W284" i="1"/>
  <c r="V284" i="1"/>
  <c r="V3" i="1"/>
  <c r="V4" i="1"/>
  <c r="V12" i="1"/>
  <c r="V16" i="1"/>
  <c r="W23" i="1"/>
  <c r="V24" i="1"/>
  <c r="V28" i="1"/>
  <c r="V36" i="1"/>
  <c r="V44" i="1"/>
  <c r="V56" i="1"/>
  <c r="V64" i="1"/>
  <c r="V72" i="1"/>
  <c r="V76" i="1"/>
  <c r="V80" i="1"/>
  <c r="V84" i="1"/>
  <c r="V96" i="1"/>
  <c r="V100" i="1"/>
  <c r="V104" i="1"/>
  <c r="V108" i="1"/>
  <c r="V120" i="1"/>
  <c r="V69" i="1"/>
  <c r="V73" i="1"/>
  <c r="V77" i="1"/>
  <c r="V81" i="1"/>
  <c r="V85" i="1"/>
  <c r="V89" i="1"/>
  <c r="V93" i="1"/>
  <c r="V97" i="1"/>
  <c r="V101" i="1"/>
  <c r="V105" i="1"/>
  <c r="V109" i="1"/>
  <c r="V113" i="1"/>
  <c r="V117" i="1"/>
  <c r="W121" i="1"/>
  <c r="V128" i="1"/>
  <c r="W129" i="1"/>
  <c r="V136" i="1"/>
  <c r="W137" i="1"/>
  <c r="V144" i="1"/>
  <c r="W145" i="1"/>
  <c r="V152" i="1"/>
  <c r="W153" i="1"/>
  <c r="V160" i="1"/>
  <c r="W161" i="1"/>
  <c r="V168" i="1"/>
  <c r="W169" i="1"/>
  <c r="V177" i="1"/>
  <c r="W182" i="1"/>
  <c r="V182" i="1"/>
  <c r="V194" i="1"/>
  <c r="W200" i="1"/>
  <c r="V200" i="1"/>
  <c r="W187" i="1"/>
  <c r="V187" i="1"/>
  <c r="W204" i="1"/>
  <c r="V204" i="1"/>
  <c r="W191" i="1"/>
  <c r="V191" i="1"/>
  <c r="V203" i="1"/>
  <c r="W208" i="1"/>
  <c r="V208" i="1"/>
  <c r="V212" i="1"/>
  <c r="V216" i="1"/>
  <c r="V220" i="1"/>
  <c r="V224" i="1"/>
  <c r="V228" i="1"/>
  <c r="V232" i="1"/>
  <c r="V236" i="1"/>
  <c r="V240" i="1"/>
  <c r="V244" i="1"/>
  <c r="V248" i="1"/>
  <c r="V252" i="1"/>
  <c r="V257" i="1"/>
  <c r="V261" i="1"/>
  <c r="V265" i="1"/>
  <c r="V269" i="1"/>
  <c r="V273" i="1"/>
  <c r="V277" i="1"/>
  <c r="V281" i="1"/>
  <c r="V285" i="1"/>
  <c r="V287" i="1"/>
</calcChain>
</file>

<file path=xl/sharedStrings.xml><?xml version="1.0" encoding="utf-8"?>
<sst xmlns="http://schemas.openxmlformats.org/spreadsheetml/2006/main" count="4596" uniqueCount="2175">
  <si>
    <t>Bonus Code</t>
  </si>
  <si>
    <t>Bonus Name</t>
  </si>
  <si>
    <t>information</t>
  </si>
  <si>
    <t>Address</t>
  </si>
  <si>
    <t>City</t>
  </si>
  <si>
    <t>State</t>
  </si>
  <si>
    <t>Latitude</t>
  </si>
  <si>
    <t>Longitude</t>
  </si>
  <si>
    <t>Availability</t>
  </si>
  <si>
    <t>History</t>
  </si>
  <si>
    <t>Photo Bonus Requirement</t>
  </si>
  <si>
    <t>Bonus Value</t>
  </si>
  <si>
    <t>Value Information</t>
  </si>
  <si>
    <t>CC01</t>
  </si>
  <si>
    <t>CT Marker - Duncan II</t>
  </si>
  <si>
    <t>roadside</t>
  </si>
  <si>
    <t>Tucker Rd, 0.3 miles north of Dr Pepper Rd</t>
  </si>
  <si>
    <t>Duncan</t>
  </si>
  <si>
    <t>OK</t>
  </si>
  <si>
    <t>anytime</t>
  </si>
  <si>
    <t>Take a photograph of the Chisholm Trail concrete marker.</t>
  </si>
  <si>
    <t>Head of cattle - Chisholm</t>
  </si>
  <si>
    <t>10C</t>
  </si>
  <si>
    <t>CC02</t>
  </si>
  <si>
    <t>CT Marker - Duncan III</t>
  </si>
  <si>
    <t>Dr Pepper Rd, 0.4 miles west of Tucker Rd</t>
  </si>
  <si>
    <t>10D</t>
  </si>
  <si>
    <t>CC03</t>
  </si>
  <si>
    <t>CT Marker - Comanche</t>
  </si>
  <si>
    <t>Comanche</t>
  </si>
  <si>
    <t>10F</t>
  </si>
  <si>
    <t>CC04</t>
  </si>
  <si>
    <t>CT Marker - Marlow</t>
  </si>
  <si>
    <t>Marlow</t>
  </si>
  <si>
    <t>1A</t>
  </si>
  <si>
    <t>CC05</t>
  </si>
  <si>
    <t>CT Marker - Marlow II</t>
  </si>
  <si>
    <t>1H</t>
  </si>
  <si>
    <t>CC06</t>
  </si>
  <si>
    <t>CT Marker - Marlow III</t>
  </si>
  <si>
    <t>1I</t>
  </si>
  <si>
    <t>CC07</t>
  </si>
  <si>
    <t>CT Marker - Duncan IV</t>
  </si>
  <si>
    <t>2B</t>
  </si>
  <si>
    <t>CC08</t>
  </si>
  <si>
    <t>CT Marker - Duncan V</t>
  </si>
  <si>
    <t>2C</t>
  </si>
  <si>
    <t>CC09</t>
  </si>
  <si>
    <t>CT Marker - Duncan VI</t>
  </si>
  <si>
    <t>2E</t>
  </si>
  <si>
    <t>CC10</t>
  </si>
  <si>
    <t>CT Marker - Duncan</t>
  </si>
  <si>
    <t>2F</t>
  </si>
  <si>
    <t>CC11</t>
  </si>
  <si>
    <t>CT Marker - Duncan VII</t>
  </si>
  <si>
    <t>2G</t>
  </si>
  <si>
    <t>CC12</t>
  </si>
  <si>
    <t>CT Marker - Empire City</t>
  </si>
  <si>
    <t>Empire City</t>
  </si>
  <si>
    <t>2I</t>
  </si>
  <si>
    <t>CC13</t>
  </si>
  <si>
    <t>CT Marker - Duncan VIII</t>
  </si>
  <si>
    <t>2J</t>
  </si>
  <si>
    <t>CC14</t>
  </si>
  <si>
    <t>CT Marker - Duncan IX</t>
  </si>
  <si>
    <t>2K</t>
  </si>
  <si>
    <t>CC15</t>
  </si>
  <si>
    <t>CT Marker - Duncan X</t>
  </si>
  <si>
    <t>2L</t>
  </si>
  <si>
    <t>CC16</t>
  </si>
  <si>
    <t>CT Marker - Duncan XI</t>
  </si>
  <si>
    <t>2M</t>
  </si>
  <si>
    <t>CC17</t>
  </si>
  <si>
    <t>CT Marker - Duncan XII</t>
  </si>
  <si>
    <t>2N</t>
  </si>
  <si>
    <t>CC18</t>
  </si>
  <si>
    <t>CT Marker - Duncan XIII</t>
  </si>
  <si>
    <t>3A</t>
  </si>
  <si>
    <t>CC19</t>
  </si>
  <si>
    <t>CT Marker - Duncan XIV</t>
  </si>
  <si>
    <t>3B</t>
  </si>
  <si>
    <t>CC20</t>
  </si>
  <si>
    <t>CT Marker - Duncan XV</t>
  </si>
  <si>
    <t>3C</t>
  </si>
  <si>
    <t>CC21</t>
  </si>
  <si>
    <t>CT Marker - Duncan XVI</t>
  </si>
  <si>
    <t>3E</t>
  </si>
  <si>
    <t>CC22</t>
  </si>
  <si>
    <t>CT Marker - Duncan XVII</t>
  </si>
  <si>
    <t>3F</t>
  </si>
  <si>
    <t>CC23</t>
  </si>
  <si>
    <t>CT Marker - Duncan XVIII</t>
  </si>
  <si>
    <t>3G</t>
  </si>
  <si>
    <t>CC24</t>
  </si>
  <si>
    <t>CT Marker - Nocona</t>
  </si>
  <si>
    <t>Nocona</t>
  </si>
  <si>
    <t>TX</t>
  </si>
  <si>
    <t>4E</t>
  </si>
  <si>
    <t>CC25</t>
  </si>
  <si>
    <t>CT Marker - Terral</t>
  </si>
  <si>
    <t>Terral</t>
  </si>
  <si>
    <t>5E</t>
  </si>
  <si>
    <t>CC26</t>
  </si>
  <si>
    <t>CT Marker - Terral II</t>
  </si>
  <si>
    <t>5F</t>
  </si>
  <si>
    <t>CC27</t>
  </si>
  <si>
    <t>CT Marker - Ryan VII</t>
  </si>
  <si>
    <t>Ryan</t>
  </si>
  <si>
    <t>5G</t>
  </si>
  <si>
    <t>CC28</t>
  </si>
  <si>
    <t>CT Marker - Terral IV</t>
  </si>
  <si>
    <t>5H</t>
  </si>
  <si>
    <t>CC29</t>
  </si>
  <si>
    <t>CT Marker - Terral III</t>
  </si>
  <si>
    <t>5K</t>
  </si>
  <si>
    <t>CC30</t>
  </si>
  <si>
    <t>CT Marker - Ryan</t>
  </si>
  <si>
    <t>6C</t>
  </si>
  <si>
    <t>CC31</t>
  </si>
  <si>
    <t>CT Marker - Ryan II</t>
  </si>
  <si>
    <t>6D</t>
  </si>
  <si>
    <t>CC32</t>
  </si>
  <si>
    <t>CT Marker - Ryan III</t>
  </si>
  <si>
    <t>6E</t>
  </si>
  <si>
    <t>CC33</t>
  </si>
  <si>
    <t>CT Marker - Ryan IV</t>
  </si>
  <si>
    <t>6F</t>
  </si>
  <si>
    <t>CC34</t>
  </si>
  <si>
    <t>CT Marker - Ryan V</t>
  </si>
  <si>
    <t>6G</t>
  </si>
  <si>
    <t>CC35</t>
  </si>
  <si>
    <t>CT Marker - Waurika</t>
  </si>
  <si>
    <t>Waurika</t>
  </si>
  <si>
    <t>7A</t>
  </si>
  <si>
    <t>CC36</t>
  </si>
  <si>
    <t>CT Marker - Ryan VI</t>
  </si>
  <si>
    <t>7G</t>
  </si>
  <si>
    <t>CC37</t>
  </si>
  <si>
    <t>CT Marker - Comanche II</t>
  </si>
  <si>
    <t>8B</t>
  </si>
  <si>
    <t>CC38</t>
  </si>
  <si>
    <t>CT Marker - Waurika II</t>
  </si>
  <si>
    <t>9D</t>
  </si>
  <si>
    <t>CC39</t>
  </si>
  <si>
    <t>CT Marker - Waurika III</t>
  </si>
  <si>
    <t>9G</t>
  </si>
  <si>
    <t>CC40</t>
  </si>
  <si>
    <t>Chisholm Trail - Southern Most Point</t>
  </si>
  <si>
    <t>Alice Wilson Hope Park</t>
  </si>
  <si>
    <t>1300 E Levee St</t>
  </si>
  <si>
    <t>Brownsville</t>
  </si>
  <si>
    <t>8a-10p</t>
  </si>
  <si>
    <t>A</t>
  </si>
  <si>
    <t>CC41</t>
  </si>
  <si>
    <t>Chisholm Trailer marker</t>
  </si>
  <si>
    <t>Fort Worth Stockyards</t>
  </si>
  <si>
    <t>130 E Exchange Ave</t>
  </si>
  <si>
    <t>Fort Worth</t>
  </si>
  <si>
    <t>AA</t>
  </si>
  <si>
    <t>CT Marker - Fort Worth</t>
  </si>
  <si>
    <t>CC42</t>
  </si>
  <si>
    <t>Chisholm Trail sign</t>
  </si>
  <si>
    <t>Decatur Town Square</t>
  </si>
  <si>
    <t>213 W Main St</t>
  </si>
  <si>
    <t>Decatur</t>
  </si>
  <si>
    <t>Take a photograph of the 'Going Up the Texas Chisholm Trail' marker.</t>
  </si>
  <si>
    <t>AC</t>
  </si>
  <si>
    <t>CC43</t>
  </si>
  <si>
    <t>Chisholm Trail in Denton County</t>
  </si>
  <si>
    <t>Texas Historical Marker</t>
  </si>
  <si>
    <t>FM 455, 4 miles west of Bolivar</t>
  </si>
  <si>
    <t>Bolivar</t>
  </si>
  <si>
    <t>daylight only</t>
  </si>
  <si>
    <t>Take a photograph of the Texas Historical Marker at this location.  Find a safe parking spot on the paved driveway across the road.</t>
  </si>
  <si>
    <t>AE</t>
  </si>
  <si>
    <t>CC44</t>
  </si>
  <si>
    <t>Trail Memorial Marker</t>
  </si>
  <si>
    <t>13918 FM 455</t>
  </si>
  <si>
    <t>Forestburg</t>
  </si>
  <si>
    <t>Take a photograph of the granite marker.  Hang flag on fence, do not cross fenceline.</t>
  </si>
  <si>
    <t>AF</t>
  </si>
  <si>
    <t>CC45</t>
  </si>
  <si>
    <t>Chisholm Trail - Nocona</t>
  </si>
  <si>
    <t>Bonita Baptist Church</t>
  </si>
  <si>
    <t>3396 FM 1815</t>
  </si>
  <si>
    <t>AG</t>
  </si>
  <si>
    <t>CC46</t>
  </si>
  <si>
    <t>Chisholm Trail Crossing</t>
  </si>
  <si>
    <t>Red River Crossing</t>
  </si>
  <si>
    <t>E2150 Rd and N2885 Rd</t>
  </si>
  <si>
    <t>Take a photograph of the Chisholm Trail monument at this location.</t>
  </si>
  <si>
    <t>AK</t>
  </si>
  <si>
    <t>CC47</t>
  </si>
  <si>
    <t>Chisholm Trail longhorn</t>
  </si>
  <si>
    <t>Historical monument</t>
  </si>
  <si>
    <t>Hillery Rd</t>
  </si>
  <si>
    <t>On April 1, 1866, a herd of 1,800 longhorn cattle left Cuero, TX on a 728 mile trek to the railheads in Kansas on a route laid out by Jesse Chisholm.  It crossed the Red River at Doan's Store and followed a route that led past this spot.  A monument to local history is located here, including a marker for the Chisholm Trail, and a longhorn statue has been placed here as well.</t>
  </si>
  <si>
    <t>Take a photograph of the longhorn next to the monument display.</t>
  </si>
  <si>
    <t>AM</t>
  </si>
  <si>
    <t>CC48</t>
  </si>
  <si>
    <t>FAME Academy Mural</t>
  </si>
  <si>
    <t>Chisholm Trail mural</t>
  </si>
  <si>
    <t>N2820 Rd and Croy Rd</t>
  </si>
  <si>
    <t>Sunray</t>
  </si>
  <si>
    <t>Take a photograph of the Chisholm Trail mural on the side of the building at this location.</t>
  </si>
  <si>
    <t>AO</t>
  </si>
  <si>
    <t>CC49</t>
  </si>
  <si>
    <t>Chisholm Marker</t>
  </si>
  <si>
    <t>2635 Cemetery Rd</t>
  </si>
  <si>
    <t>Take a photograph of the marker at this location.</t>
  </si>
  <si>
    <t>AP</t>
  </si>
  <si>
    <t>CC50</t>
  </si>
  <si>
    <t>Chisholm Trail granite marker</t>
  </si>
  <si>
    <t>Claridy Creek Memorial Park</t>
  </si>
  <si>
    <t>US-81 and Pine St</t>
  </si>
  <si>
    <t>Take a photograph of the granite marker for the Chisholm Trail.</t>
  </si>
  <si>
    <t>AQ</t>
  </si>
  <si>
    <t>CC51</t>
  </si>
  <si>
    <t>Chisholm Trail split sign</t>
  </si>
  <si>
    <t>Tuttle Park</t>
  </si>
  <si>
    <t>Cimarron Rd and Main St</t>
  </si>
  <si>
    <t>Tuttle</t>
  </si>
  <si>
    <t>Take a picture of the metal sign by the street describing the deviation of the Chisholm Trail in this area.</t>
  </si>
  <si>
    <t>AT</t>
  </si>
  <si>
    <t>CC52</t>
  </si>
  <si>
    <t>Silver City Cemetery</t>
  </si>
  <si>
    <t>Silver City ghost town</t>
  </si>
  <si>
    <t>Silver City Ridge Rd</t>
  </si>
  <si>
    <t>Take a photograph of the longhorn skull on the fence near the entrance to the cemetery.</t>
  </si>
  <si>
    <t>AU</t>
  </si>
  <si>
    <t>CC53</t>
  </si>
  <si>
    <t>Chisholm Park sign</t>
  </si>
  <si>
    <t>Chisholm Trail Park</t>
  </si>
  <si>
    <t>500 W. Vandament Ave</t>
  </si>
  <si>
    <t>Yukon</t>
  </si>
  <si>
    <t>Take a photograph of the awesome Chisholm Trail Park sign at the park entrance.</t>
  </si>
  <si>
    <t>AV</t>
  </si>
  <si>
    <t>CC54</t>
  </si>
  <si>
    <t>Chisholm Trail sign - Donna Park</t>
  </si>
  <si>
    <t>Donna City Square Park</t>
  </si>
  <si>
    <t>Business US-83 and 8th St</t>
  </si>
  <si>
    <t>Donna</t>
  </si>
  <si>
    <t>sunrise to midnight</t>
  </si>
  <si>
    <t>B</t>
  </si>
  <si>
    <t>CC55</t>
  </si>
  <si>
    <t>Chisholm Trail Marker</t>
  </si>
  <si>
    <t>Chisholm Trail Museum</t>
  </si>
  <si>
    <t>605 Zellers Ave</t>
  </si>
  <si>
    <t>Kingfisher</t>
  </si>
  <si>
    <t>BA</t>
  </si>
  <si>
    <t>CT Marker - Kingfisher</t>
  </si>
  <si>
    <t>CC56</t>
  </si>
  <si>
    <t>Cattle Drive Silhouette</t>
  </si>
  <si>
    <t>Bull Foot Park</t>
  </si>
  <si>
    <t>US-81 and 9th St</t>
  </si>
  <si>
    <t>Hennessey</t>
  </si>
  <si>
    <t>Take a photograph of the cattle drive silhoutte located in the park.  Do not stop on US-81.</t>
  </si>
  <si>
    <t>BC</t>
  </si>
  <si>
    <t>CC57</t>
  </si>
  <si>
    <t>Chuck Wagon Silhoutette</t>
  </si>
  <si>
    <t>Government Springs Park</t>
  </si>
  <si>
    <t>600 E Owen K Garriott Rd</t>
  </si>
  <si>
    <t>Enid</t>
  </si>
  <si>
    <t>Take a photograph of the chuck wagon silhoutte in the cattle drive silhouette sculpture.</t>
  </si>
  <si>
    <t>BD</t>
  </si>
  <si>
    <t>CC58</t>
  </si>
  <si>
    <t>Chisholm Trail Monument</t>
  </si>
  <si>
    <t>roadside park</t>
  </si>
  <si>
    <t>US-81 and OK-45</t>
  </si>
  <si>
    <t>Take a photograph of the Chisholm Trail memorial at this location.</t>
  </si>
  <si>
    <t>BF</t>
  </si>
  <si>
    <t>CC59</t>
  </si>
  <si>
    <t>Ghost Riders of the Chisholm Trail</t>
  </si>
  <si>
    <t>US-81, 0.2 miles north of the state line</t>
  </si>
  <si>
    <t>Caldwell</t>
  </si>
  <si>
    <t>KS</t>
  </si>
  <si>
    <t>Take a photograph of your motorcycle (parked in the roadside parking area) with the cattle drive silhouette in the background.  Must be enough daylight to clearly see the silhouette.</t>
  </si>
  <si>
    <t>BG</t>
  </si>
  <si>
    <t>CC60</t>
  </si>
  <si>
    <t>Chisholm Trail - Medford</t>
  </si>
  <si>
    <t>Logan Rd, 0.5 m east of US -81</t>
  </si>
  <si>
    <t>Medford</t>
  </si>
  <si>
    <t>BH</t>
  </si>
  <si>
    <t>CT Marker - Medford</t>
  </si>
  <si>
    <t>CC61</t>
  </si>
  <si>
    <t>Caldwell and the Chisholm Trail</t>
  </si>
  <si>
    <t>US-81, 0.6 miles north of the state line</t>
  </si>
  <si>
    <t>Take a photograph the the Kansas historical marker for the Chisholm Trail.</t>
  </si>
  <si>
    <t>BI</t>
  </si>
  <si>
    <t>CC62</t>
  </si>
  <si>
    <t>Chisholm Trail - Caldwell</t>
  </si>
  <si>
    <t>Caldwell park</t>
  </si>
  <si>
    <t>US-81 and First Ave</t>
  </si>
  <si>
    <t>BJ</t>
  </si>
  <si>
    <t>CT Marker - Caldwell</t>
  </si>
  <si>
    <t>CC63</t>
  </si>
  <si>
    <t>Chisholm Trail monument</t>
  </si>
  <si>
    <t>Anson Rd and W 20th St S</t>
  </si>
  <si>
    <t>Mayfield</t>
  </si>
  <si>
    <t>Take a photograph of the Chisholm Trail memorial marker located here.</t>
  </si>
  <si>
    <t>BL</t>
  </si>
  <si>
    <t>CC64</t>
  </si>
  <si>
    <t>Chisholm Trail in Sumner County</t>
  </si>
  <si>
    <t>Kansas Travel Information Center</t>
  </si>
  <si>
    <t>770 N. I-35, Milepost 26</t>
  </si>
  <si>
    <t>Belle Plaine</t>
  </si>
  <si>
    <t>Take a photograph the of the Chisholm Trail memorial marker at this roadside rest area.</t>
  </si>
  <si>
    <t>BN</t>
  </si>
  <si>
    <t>CC65</t>
  </si>
  <si>
    <t>in park</t>
  </si>
  <si>
    <t>1200 E Ross</t>
  </si>
  <si>
    <t>Clearwater</t>
  </si>
  <si>
    <t>This stone monument to the Chisholm Trail marks an actual spot on the trail as it had went through Clearwater.</t>
  </si>
  <si>
    <t>Take a photograph of the Chisholm Trail monument in the center of the park.  You will have to park and walk to this bonus.</t>
  </si>
  <si>
    <t>BO</t>
  </si>
  <si>
    <t>CC66</t>
  </si>
  <si>
    <t>Chisholm Trail - Clearwater</t>
  </si>
  <si>
    <t>roadside marker</t>
  </si>
  <si>
    <t>W 87th St S, 0.3 miles east of S 119th St W</t>
  </si>
  <si>
    <t>BQ</t>
  </si>
  <si>
    <t>CT Marker - Clearwater</t>
  </si>
  <si>
    <t>CC67</t>
  </si>
  <si>
    <t>Chisholm Trail in Sedgwick County</t>
  </si>
  <si>
    <t>4800 N Broadway</t>
  </si>
  <si>
    <t>Wichita</t>
  </si>
  <si>
    <t>Take a photograph of the Chisholm Trail historical marker at this location.</t>
  </si>
  <si>
    <t>BT</t>
  </si>
  <si>
    <t>CC68</t>
  </si>
  <si>
    <t>Chisholm Trail - Abilene</t>
  </si>
  <si>
    <t>marker location</t>
  </si>
  <si>
    <t>Texas St and N Buckeye Ave</t>
  </si>
  <si>
    <t>Abilene</t>
  </si>
  <si>
    <t>BW</t>
  </si>
  <si>
    <t>CT Marker - Abilene</t>
  </si>
  <si>
    <t>CC69</t>
  </si>
  <si>
    <t>Historical Kansas</t>
  </si>
  <si>
    <t>roadside rest stop</t>
  </si>
  <si>
    <t>I-70 and Amos Rd</t>
  </si>
  <si>
    <t>Solomon</t>
  </si>
  <si>
    <t>Take a photograph of the historical marker which references Joseph McCoy and the Texas cattle trails.</t>
  </si>
  <si>
    <t>BY</t>
  </si>
  <si>
    <t>CC70</t>
  </si>
  <si>
    <t>Chisholm Trail Centennial Marker</t>
  </si>
  <si>
    <t>Dewitt County Courthouse</t>
  </si>
  <si>
    <t>307 N Gonzales St</t>
  </si>
  <si>
    <t>Cuero</t>
  </si>
  <si>
    <t>Take a photograph of the Chisholm Trail centennial marker at the corner of the courthouse.</t>
  </si>
  <si>
    <t>C</t>
  </si>
  <si>
    <t>CC71</t>
  </si>
  <si>
    <t>Old Chisholm Trail Historical Marker</t>
  </si>
  <si>
    <t>N Esplanade St and Lakeside Dr</t>
  </si>
  <si>
    <t>Take a photograph of the Chisholm Trail Texas historical marker.</t>
  </si>
  <si>
    <t>D</t>
  </si>
  <si>
    <t>CC72</t>
  </si>
  <si>
    <t>Seguin Cattle Trail Marker</t>
  </si>
  <si>
    <t>Seguin Central Park</t>
  </si>
  <si>
    <t>201 S Austin St</t>
  </si>
  <si>
    <t>Seguin</t>
  </si>
  <si>
    <t>Take a picture of the granite boulder monument to the Texas cattle drives.</t>
  </si>
  <si>
    <t>E</t>
  </si>
  <si>
    <t>CC73</t>
  </si>
  <si>
    <t>Going Up the Chisholm Trail</t>
  </si>
  <si>
    <t>W Nacogdoches St &amp; S Seguin Ave</t>
  </si>
  <si>
    <t>New Braunfels</t>
  </si>
  <si>
    <t>G</t>
  </si>
  <si>
    <t>CC74</t>
  </si>
  <si>
    <t>Chisholm Cattle Trail historical marker</t>
  </si>
  <si>
    <t>TX-21, 0.7 miles north of FM 696</t>
  </si>
  <si>
    <t>San Antonio Prairie</t>
  </si>
  <si>
    <t>Take a photograph of the Texas Historical Marker at this location.</t>
  </si>
  <si>
    <t>K</t>
  </si>
  <si>
    <t>CC76</t>
  </si>
  <si>
    <t>Chisholm Trail - Round Rock</t>
  </si>
  <si>
    <t>Chisholm Trail Crossing Park</t>
  </si>
  <si>
    <t>500 Chisholm Trail Road</t>
  </si>
  <si>
    <t>Round Rock</t>
  </si>
  <si>
    <t>KO</t>
  </si>
  <si>
    <t>Vaquero Cattle Drive</t>
  </si>
  <si>
    <t>CC77</t>
  </si>
  <si>
    <t>Williamson County Courthouse</t>
  </si>
  <si>
    <t>710 S Main St</t>
  </si>
  <si>
    <t>Georgetown</t>
  </si>
  <si>
    <t>L</t>
  </si>
  <si>
    <t>CT Marker - Round Rock</t>
  </si>
  <si>
    <t>CC78</t>
  </si>
  <si>
    <t>Up the Chisholm Trail obelisk</t>
  </si>
  <si>
    <t>Bell County Museum</t>
  </si>
  <si>
    <t>201 N Main St</t>
  </si>
  <si>
    <t>Belton</t>
  </si>
  <si>
    <t>Take a photograph of the Chisholm Trail art piece by Troy Kelley.</t>
  </si>
  <si>
    <t>M</t>
  </si>
  <si>
    <t>CC79</t>
  </si>
  <si>
    <t>Chisholm Trail - Indian Springs</t>
  </si>
  <si>
    <t>Indian Spring Park</t>
  </si>
  <si>
    <t>101 N University Parks DR</t>
  </si>
  <si>
    <t>Waco</t>
  </si>
  <si>
    <t>Q</t>
  </si>
  <si>
    <t>CC80</t>
  </si>
  <si>
    <t>Chisholm Trail - Kimball Crossing</t>
  </si>
  <si>
    <t>Kimball Bend Park</t>
  </si>
  <si>
    <t>2169 TX-174</t>
  </si>
  <si>
    <t>Kopperl</t>
  </si>
  <si>
    <t>7a-10p</t>
  </si>
  <si>
    <t>S</t>
  </si>
  <si>
    <t>CT Marker - Indian Springs</t>
  </si>
  <si>
    <t>CC81</t>
  </si>
  <si>
    <t>101 Chisholm Trail</t>
  </si>
  <si>
    <t>Cleburne</t>
  </si>
  <si>
    <t>10a-5p R-F</t>
  </si>
  <si>
    <t>Take a photograph of the main museum sign (see reference photo).</t>
  </si>
  <si>
    <t>T</t>
  </si>
  <si>
    <t>CC82</t>
  </si>
  <si>
    <t>Bucking Cowboy</t>
  </si>
  <si>
    <t>Knox Fuel Stop</t>
  </si>
  <si>
    <t>200 S I-35</t>
  </si>
  <si>
    <t>Red Oak</t>
  </si>
  <si>
    <t>Take a photograph of one of the bucking cowboy in front of the Knox Fuel Stop.</t>
  </si>
  <si>
    <t>U</t>
  </si>
  <si>
    <t>CH01</t>
  </si>
  <si>
    <t>Joseph McCoy - Denison</t>
  </si>
  <si>
    <t>E Johnson St, east of Lamar Ave</t>
  </si>
  <si>
    <t>Denison</t>
  </si>
  <si>
    <t>Joseph McCoy was the primary promoter of Abilene as a market for Texas cattle.  In 1873, he moved to Denison, TX to establish the Atlantic and Texas Refrigeration Company at this site next to the newly established MKT Railroad line.</t>
  </si>
  <si>
    <t>Take a photograph of the Texas Historical marker at this location.</t>
  </si>
  <si>
    <t>Head of cattle - Chisholm only</t>
  </si>
  <si>
    <t>W</t>
  </si>
  <si>
    <t>CH02</t>
  </si>
  <si>
    <t>Grave of Jesse Chisholm</t>
  </si>
  <si>
    <t>Chief Left Hand's burial area</t>
  </si>
  <si>
    <t>western dead-end, 248th St NW</t>
  </si>
  <si>
    <t>Geary</t>
  </si>
  <si>
    <t>Jesse Chisholm was the namesake of the historic trail which brought millions of animals up from Texas to railheads in Kansas and beyond.  Jesse Chisholm unceremoniously died due to food poisoning from bad bear grease.  His companion, Chief Left Hand, buried Chisholm here on his alloted tribal burial spot.  Chief Left Hand is buried nearby in an unmakred grave.</t>
  </si>
  <si>
    <t>Take a photograph of the actual grave stone where Jesse Chisholm is buried.</t>
  </si>
  <si>
    <t>Head of cattle - for each trail</t>
  </si>
  <si>
    <t>AH</t>
  </si>
  <si>
    <t>CH03</t>
  </si>
  <si>
    <t>Statue of Jesse Chisholm</t>
  </si>
  <si>
    <t>Chisholm statue</t>
  </si>
  <si>
    <t>Main St and Broadway</t>
  </si>
  <si>
    <t>Take a photograph of the Jesse Chisholm statue on the northeast corner of the intersection.</t>
  </si>
  <si>
    <t>$0.40 extra per head - Chisholm only</t>
  </si>
  <si>
    <t>AY</t>
  </si>
  <si>
    <t>CH04</t>
  </si>
  <si>
    <t>Grave of Joseph McCoy</t>
  </si>
  <si>
    <t>Maple Grove Cemetery</t>
  </si>
  <si>
    <t>1000 N Hillside St</t>
  </si>
  <si>
    <t>Take a photograph of the footstone for Joseph McCoy which shows his first and middle name and '1837-1915'.</t>
  </si>
  <si>
    <t>$2.15 extra per head - Chisholm and Great Western only</t>
  </si>
  <si>
    <t>BB</t>
  </si>
  <si>
    <t>CH05</t>
  </si>
  <si>
    <t>Knox College - Joseph McCoy</t>
  </si>
  <si>
    <t>George Davis Hall</t>
  </si>
  <si>
    <t>E South St and S Cherry St</t>
  </si>
  <si>
    <t>Galesburg</t>
  </si>
  <si>
    <t>IL</t>
  </si>
  <si>
    <t>Take a photograph of the Knox College sign on the corner.  Find a safe parking location, do not take from the street.</t>
  </si>
  <si>
    <t>head of cattle - Chisholm only</t>
  </si>
  <si>
    <t>BS</t>
  </si>
  <si>
    <t>CH06</t>
  </si>
  <si>
    <t>Monument to Jesse Chisholm</t>
  </si>
  <si>
    <t>Frontier Times Museum</t>
  </si>
  <si>
    <t>510 13th St</t>
  </si>
  <si>
    <t>Bandera</t>
  </si>
  <si>
    <t>Take a photograph of the monument to Jesse Chisholm just to the right of the front door to the museum.</t>
  </si>
  <si>
    <t>$0.75 extra per head - for each trail</t>
  </si>
  <si>
    <t>BZ</t>
  </si>
  <si>
    <t>CH07</t>
  </si>
  <si>
    <t>Grave of Mark Withers</t>
  </si>
  <si>
    <t>Lockhart Municipal Burial Park</t>
  </si>
  <si>
    <t>US 183 &amp; Cemetery St</t>
  </si>
  <si>
    <t>Lockhart</t>
  </si>
  <si>
    <t>Take a photograph of the headstone for famous cattle driver Mark Withers.</t>
  </si>
  <si>
    <t>head of cattle - Chisholm and Shawnee only</t>
  </si>
  <si>
    <t>H</t>
  </si>
  <si>
    <t>CH08</t>
  </si>
  <si>
    <t>Jesse Chisholm marker</t>
  </si>
  <si>
    <t>River Legacy Park</t>
  </si>
  <si>
    <t>3020 FM 157</t>
  </si>
  <si>
    <t>Euless</t>
  </si>
  <si>
    <t>Take a photograph of the Chisholm historical marker. Enter park off Collins St (FM 157) 0.3 miles north of Green Oaks Blvd.</t>
  </si>
  <si>
    <t>J</t>
  </si>
  <si>
    <t>CM01</t>
  </si>
  <si>
    <t>Red River Station</t>
  </si>
  <si>
    <t>Chisholm Trail major point</t>
  </si>
  <si>
    <t>Red River Station Road</t>
  </si>
  <si>
    <t>Take a photograph of the granite marker at this location.  There is a bad dirt road leading to this marker from the unimpressive road, so you may need to park and walk.</t>
  </si>
  <si>
    <t>$ per head - Chisholm</t>
  </si>
  <si>
    <t>Y</t>
  </si>
  <si>
    <t>CM02</t>
  </si>
  <si>
    <t>Chisholm Trail Obelisk</t>
  </si>
  <si>
    <t>Unique monument</t>
  </si>
  <si>
    <t>E1910, 2.7 miles east of Addington</t>
  </si>
  <si>
    <t>Addington</t>
  </si>
  <si>
    <t>AJ</t>
  </si>
  <si>
    <t>CM03</t>
  </si>
  <si>
    <t>On the Chisholm Trail sculpture</t>
  </si>
  <si>
    <t>Chisholm Trail Heritage Center</t>
  </si>
  <si>
    <t>1000 Chisholm Trail Parkway</t>
  </si>
  <si>
    <t>Take a picture of the sculpture at this location (see reference photo).</t>
  </si>
  <si>
    <t>AL</t>
  </si>
  <si>
    <t>CM04</t>
  </si>
  <si>
    <t>Fred Trading Post</t>
  </si>
  <si>
    <t>2759 Quail Rd</t>
  </si>
  <si>
    <t>Chickasha</t>
  </si>
  <si>
    <t>Take a picture of the marker for the old trading post on the Chisholm Trail named "Fred".</t>
  </si>
  <si>
    <t>AR</t>
  </si>
  <si>
    <t>CM05</t>
  </si>
  <si>
    <t>Longhorn Cattle Drive</t>
  </si>
  <si>
    <t>Freedom Park</t>
  </si>
  <si>
    <t>102 S Main St</t>
  </si>
  <si>
    <t>Grenola</t>
  </si>
  <si>
    <t>1881 to 1884 Grenola, Kansas became the largest single cattle shipping point in the United States as this was about 75 mi. shorter drive for the cattle.  The Gazebo was built for a cool place for the trail boss and the cattle buyers to meet and make their deal. Out in the open for all to see and hear, and no place to pull a fast one.</t>
  </si>
  <si>
    <t>Take a photograph of the Longhorn Cattle Drive monument at this location.</t>
  </si>
  <si>
    <t>AS</t>
  </si>
  <si>
    <t>CM06</t>
  </si>
  <si>
    <t>Chisholm Trail stone marker</t>
  </si>
  <si>
    <t>intersection monument</t>
  </si>
  <si>
    <t>199 McLean Blvd</t>
  </si>
  <si>
    <t>Take a photograph of the Chisholm Trail stone marker on the corner.</t>
  </si>
  <si>
    <t>BM</t>
  </si>
  <si>
    <t>CM07</t>
  </si>
  <si>
    <t>Tri-Trails Park</t>
  </si>
  <si>
    <t>Rd W 80 and Lawrence Rd</t>
  </si>
  <si>
    <t>Ogallala</t>
  </si>
  <si>
    <t>NE</t>
  </si>
  <si>
    <t>BR</t>
  </si>
  <si>
    <t>CM08</t>
  </si>
  <si>
    <t>Terminus of the Chisholm Trail</t>
  </si>
  <si>
    <t>granite marker</t>
  </si>
  <si>
    <t>Buckeye Ave and 3rd St</t>
  </si>
  <si>
    <t>This large pink granite boulder marks the northern terminus of the Texas Cattle Trail. The plaque informs that over three million cattle were delivered here. The trail was in operation from 1867 to 1871.</t>
  </si>
  <si>
    <t>Take a photograph of the granite marker at this location.</t>
  </si>
  <si>
    <t>BU</t>
  </si>
  <si>
    <t>CM09</t>
  </si>
  <si>
    <t>Cowboys and Longhorn</t>
  </si>
  <si>
    <t>intersection</t>
  </si>
  <si>
    <t>Exchange Ave and S Agnew Ave</t>
  </si>
  <si>
    <t>Oklahoma City</t>
  </si>
  <si>
    <t>Take a photograph of the cowboy and longhorn statue on the street corner.</t>
  </si>
  <si>
    <t>BX</t>
  </si>
  <si>
    <t>CM10</t>
  </si>
  <si>
    <t>Fleetwood Store and Family Cemetery</t>
  </si>
  <si>
    <t>cemetery</t>
  </si>
  <si>
    <t>N2890 Rd, south of E2150 Rd</t>
  </si>
  <si>
    <t>Take a photograph of the Fleetwood Store sign at the road by the cemetery.</t>
  </si>
  <si>
    <t>KM</t>
  </si>
  <si>
    <t>CM11</t>
  </si>
  <si>
    <t>Original Stagecoach Inn</t>
  </si>
  <si>
    <t>416 S Main St</t>
  </si>
  <si>
    <t>Salado</t>
  </si>
  <si>
    <t>Take a photograph of the original Stagecoach Inn structure.</t>
  </si>
  <si>
    <t>KT</t>
  </si>
  <si>
    <t>CM12</t>
  </si>
  <si>
    <t>Branding the Brazos</t>
  </si>
  <si>
    <t>Take a photograph of the cowboy and longhorn (see reference photo).</t>
  </si>
  <si>
    <t>N</t>
  </si>
  <si>
    <t>CM13</t>
  </si>
  <si>
    <t>Chisholm Trail Mural</t>
  </si>
  <si>
    <t>Sundance Square</t>
  </si>
  <si>
    <t>201 Main St</t>
  </si>
  <si>
    <t>Take a photograph of the Chisholm Trail mural in Sundance Square.</t>
  </si>
  <si>
    <t>R</t>
  </si>
  <si>
    <t>GC01</t>
  </si>
  <si>
    <t>Artesia on the Trail</t>
  </si>
  <si>
    <t>US-285, 8.9 miles south of Artesia</t>
  </si>
  <si>
    <t>Dayton</t>
  </si>
  <si>
    <t>NM</t>
  </si>
  <si>
    <t>Artesia, named for the area's many artesian wells, lies on the route of the Pecos Valley cattle trails used by Charles Goodnight, Oliver Loving, and John S. Chisum. The town, established in 1903, is located in what was once part of Chisum's vast cattle empire.</t>
  </si>
  <si>
    <t>Take a picture of the New Mexico historical marker at this location.</t>
  </si>
  <si>
    <t>Head of cattle - Goodnight-Loving</t>
  </si>
  <si>
    <t>X</t>
  </si>
  <si>
    <t>GC02</t>
  </si>
  <si>
    <t>Trinchera Pass</t>
  </si>
  <si>
    <t>mountain pass</t>
  </si>
  <si>
    <t>CR A-35, 0.8 miles north of NM-72</t>
  </si>
  <si>
    <t>Folsom</t>
  </si>
  <si>
    <t>Due to exhorbitant tolls at Raton Pass by an unscrupulous rancher, trail drivers found this free avenue to easily get through the mountains to the open Colorado plains beyond.  The Trinchera Pass was key to maintaining an economically viable cattle drive route north through New Mexico into Colorado.</t>
  </si>
  <si>
    <t>Take a picture of the Trinchera Pass Ranch sign.</t>
  </si>
  <si>
    <t>CC</t>
  </si>
  <si>
    <t>GC03</t>
  </si>
  <si>
    <t>Capulin marker</t>
  </si>
  <si>
    <t>Capulin National Monument</t>
  </si>
  <si>
    <t>US-87, 1 mile east of Capulin</t>
  </si>
  <si>
    <t>Capulin</t>
  </si>
  <si>
    <t>The Goodnight-Loving Trail passed directly through this area on its way north to the Raton Pass.</t>
  </si>
  <si>
    <t>Take a picture of the Capulin marker at this location.</t>
  </si>
  <si>
    <t>CE</t>
  </si>
  <si>
    <t>GC04</t>
  </si>
  <si>
    <t>Castle Gap</t>
  </si>
  <si>
    <t>US 385, 14 miles NW of McCamey</t>
  </si>
  <si>
    <t>McCamey</t>
  </si>
  <si>
    <t>In prehistoric time Castle Gap was a landmark for nomadic Indian tribes and later guided the Commanches on their war trail into Mexico. The first white man to discover the pass was probably the Spanish explorer Felipe Rabago y Teran in 1761. Then came the '49ers in their frenzied rush to the California gold fields, to be followed by other, more permanent settlers. By 1866 the Goodnight-Loving cattle trail was firmly established at the gap, funneling tens of thousands of brawling longhorn cattle to the northern markets.</t>
  </si>
  <si>
    <t>Take a photograph of the Castle Gap historical marker.</t>
  </si>
  <si>
    <t>CF</t>
  </si>
  <si>
    <t>GC05</t>
  </si>
  <si>
    <t>Fort Stockton Comanche Springs</t>
  </si>
  <si>
    <t>James Rooney Memorial Park</t>
  </si>
  <si>
    <t>E 1st St and S Spring Dr</t>
  </si>
  <si>
    <t>Fort Stockton</t>
  </si>
  <si>
    <t>Comanche Springs was an essential location due to its access to water for Native Americans, Spanish explorers, and Texas cattle drives.</t>
  </si>
  <si>
    <t>Take a photograph of the stone marker labeled 'Fort Stockton Comanche Spring'</t>
  </si>
  <si>
    <t>CG</t>
  </si>
  <si>
    <t>GC06</t>
  </si>
  <si>
    <t>Early Morning on the Goodnight-Loving Trail</t>
  </si>
  <si>
    <t>Old Post Office Museum</t>
  </si>
  <si>
    <t>510 3rd St</t>
  </si>
  <si>
    <t>Graham</t>
  </si>
  <si>
    <t>Charlie Goodnight and Oliver Loving led one of the earliest cattle drives. This metal cowboy sculpture is on the corner of the Old Post Office Museum and Art Center lawn across from the county courthouse.</t>
  </si>
  <si>
    <t>Take a picture of the cowboy sculpture at the campfire.</t>
  </si>
  <si>
    <t>CM</t>
  </si>
  <si>
    <t>GC07</t>
  </si>
  <si>
    <t>Ft. Belknap - start of the Goodnight-Loving trail</t>
  </si>
  <si>
    <t>Fort Belknap Historic State Park</t>
  </si>
  <si>
    <t>114 Fort Circle</t>
  </si>
  <si>
    <t>Newcastle</t>
  </si>
  <si>
    <t>9a-5p</t>
  </si>
  <si>
    <t>The Goodnight Loving Trail began at Fort Belknap (Texas), along part of the former route of the Butterfield Overland Mail, traveling through central Texas across the Staked Plains to Horsehead Crossing, north along the Pecos River and across Pope's Crossing, into New Mexico to Fort Sumner. The trail then continued north into Colorado up to Denver and was extended on into Wyoming.</t>
  </si>
  <si>
    <t>Take a photograph of the front of the powder magazine building.</t>
  </si>
  <si>
    <t>CN</t>
  </si>
  <si>
    <t>GC08</t>
  </si>
  <si>
    <t>Goodnight-Loving in Mosquero</t>
  </si>
  <si>
    <t>Mosquero City Hall and Post Office</t>
  </si>
  <si>
    <t>34 Main St</t>
  </si>
  <si>
    <t>Mosquero</t>
  </si>
  <si>
    <t>After leaving Fort Sumner, the Goodnight-Loving Trail forked in two directions.  This branch, developed by Oliver Loving in 1866, followed the Pecos River to Las Vegas and the Sante Fe Trail to Raton Pass.  The great Texas cattle drives followed this and other routes to Colorado and Wyoming until 1880.</t>
  </si>
  <si>
    <t>Take a photo of the Goodnight-Loving Trail marker at this location.</t>
  </si>
  <si>
    <t>CP</t>
  </si>
  <si>
    <t>GC09</t>
  </si>
  <si>
    <t>Goodnight-Loving Trail</t>
  </si>
  <si>
    <t>US-380, 12.3 miles east of Roswell</t>
  </si>
  <si>
    <t>Roswell</t>
  </si>
  <si>
    <t>This marker denotes the location where the south to north route of the Goodnight-Loving Trail crossed what is now US-380.</t>
  </si>
  <si>
    <t>Take a photograph of the historical marker at this location.</t>
  </si>
  <si>
    <t>CT</t>
  </si>
  <si>
    <t>GC10</t>
  </si>
  <si>
    <t>Horsehead Crossing - Actual</t>
  </si>
  <si>
    <t>Pecos River</t>
  </si>
  <si>
    <t>Horsehead Rd, 3.1 miles north of FM 11</t>
  </si>
  <si>
    <t>Imperial</t>
  </si>
  <si>
    <t>Take a photograph of the marker denoting the actual Horsehead Crossing.</t>
  </si>
  <si>
    <t>CV</t>
  </si>
  <si>
    <t>GC11</t>
  </si>
  <si>
    <t>Horsehead Crossing historical marker</t>
  </si>
  <si>
    <t>US 67, 3.9 miles NE of Girvin</t>
  </si>
  <si>
    <t>Girvin</t>
  </si>
  <si>
    <t>One of the most important sites in the Old West. Named for skulls pointing toward crossing. Only ford for many miles where animals could enter, drink and leave Pecos River safely. Elsewhere deep banks would trap them. Used by Army scouting parties, for overland stage lines, and for Union and Confederate activities in the Civil War.  Later this became important crossing for cattle on Goodnight-Loving trail, mapped in 1866.</t>
  </si>
  <si>
    <t>Take a photograph of the Horsehead Crossing historical marker.</t>
  </si>
  <si>
    <t>CW</t>
  </si>
  <si>
    <t>GC12</t>
  </si>
  <si>
    <t>Latham Station</t>
  </si>
  <si>
    <t>Kersey Historical Museum</t>
  </si>
  <si>
    <t>415 1st St</t>
  </si>
  <si>
    <t>Kersey</t>
  </si>
  <si>
    <t>CO</t>
  </si>
  <si>
    <t>Just north of this location was Latham Station, an important way station and crossing point for cattle drives moving north on the Goodnight-Loving Trail.</t>
  </si>
  <si>
    <t>Take a picture of the mural on the side of the museum which depicts the pioneer era of this area of Colorado.</t>
  </si>
  <si>
    <t>CX</t>
  </si>
  <si>
    <t>GC13</t>
  </si>
  <si>
    <t>TX-302, 0.5 mile south of Mentone</t>
  </si>
  <si>
    <t>Mentone</t>
  </si>
  <si>
    <t>Blazed from the Fort Griffin-Dodge City Trail, through New Mexico to Colorado about 1860 by Oliver Loving 1812-1867, first cattle trail driver from Texas.</t>
  </si>
  <si>
    <t>Take a picture of the granite Texas centennial marker.</t>
  </si>
  <si>
    <t>DA</t>
  </si>
  <si>
    <t>GC14</t>
  </si>
  <si>
    <t>Loving's Bend</t>
  </si>
  <si>
    <t>roadside sign</t>
  </si>
  <si>
    <t>US-285 and NM-712</t>
  </si>
  <si>
    <t>Loving</t>
  </si>
  <si>
    <t>In July 1867, Oliver Loving, a partner in the Goodnight-Loving cattle concern, was seriously wounded in a fight with Comanches. While his companion, "One Armed" Bill Wilson, went for help, Loving stood off the attack for two days and nights. Loving died from his wounds at Fort Sumner in September.</t>
  </si>
  <si>
    <t>Take a picture of the historical marker for Oliver Loving.</t>
  </si>
  <si>
    <t>DB</t>
  </si>
  <si>
    <t>GC15</t>
  </si>
  <si>
    <t>Pope's Crossing</t>
  </si>
  <si>
    <t>US-285 at FM 453</t>
  </si>
  <si>
    <t>Angeles</t>
  </si>
  <si>
    <t>Used by emigrants and the Southern (Butterfield) Overland Mail, which linked St. Louis and San Francisco with a semi-weekly mail, 1858-1861, this was also the point from which the Goodnight-Loving Trail crossed from Texas into New Mexico.</t>
  </si>
  <si>
    <t>Take a picture of the Texas historical marker for Pope's Crossing.</t>
  </si>
  <si>
    <t>DC</t>
  </si>
  <si>
    <t>GC16</t>
  </si>
  <si>
    <t>Raton Pass - "Uncle Dick"</t>
  </si>
  <si>
    <t>Colorado roadside stop</t>
  </si>
  <si>
    <t>I-25 at states border</t>
  </si>
  <si>
    <t>Raton Pass</t>
  </si>
  <si>
    <t>Here was the location of "Uncle Dick" Wootten's toll gate where he initially charged Charles Goodnight $1 per head of cattle being driven north.  Charles Goodnight did not suffer this fool long and eventually found a path east of here through the Trinchera Pass.</t>
  </si>
  <si>
    <t>Take a picture of the reference marker for "Uncle Dick" Wootten.</t>
  </si>
  <si>
    <t>DL</t>
  </si>
  <si>
    <t>GC17</t>
  </si>
  <si>
    <t>The Trail Boss</t>
  </si>
  <si>
    <t>street corner</t>
  </si>
  <si>
    <t>First and Main</t>
  </si>
  <si>
    <t>Artesia</t>
  </si>
  <si>
    <t>"The Trail Boss" is a sculpture by Vic Payne, located at First and Main Streets in Artesia, New Mexico. The bronze sculpture was unveiled in March 2007 and was the first of three sculptures that as a group are referred to as "The Cattle Drive".  The city of Artesia placed the statues around town to honor the history and development of the ranching industry in southeastern New Mexico during the late 1800s.</t>
  </si>
  <si>
    <t>Take a picture of the Trail Boss sculpture.</t>
  </si>
  <si>
    <t>DM</t>
  </si>
  <si>
    <t>GC18</t>
  </si>
  <si>
    <t>Trail Days - Charles Goodnight</t>
  </si>
  <si>
    <t>Royal Gorge and Bridge Park</t>
  </si>
  <si>
    <t>I-25, 14 miles north of Pueblo</t>
  </si>
  <si>
    <t>Pueblo</t>
  </si>
  <si>
    <t>Charles Goodnight helped build the cattle trade in this part of the country and established a ranch here.  Due to an economic downtown, he pulled up stakes and went back to Texas where he further grew the Texas panhandle cattle trade.</t>
  </si>
  <si>
    <t>Take a picture of the lower right panel of the historical marker which denotes the accomplishments of Charles Goodnight.</t>
  </si>
  <si>
    <t>DQ</t>
  </si>
  <si>
    <t>GH01</t>
  </si>
  <si>
    <t>1855 Home of Oliver Loving</t>
  </si>
  <si>
    <t>Loving Rd, 0.5 miles southwest of US-281</t>
  </si>
  <si>
    <t>Perrin</t>
  </si>
  <si>
    <t>Slightly misleading, Oliver Loving is cited as the first trail driver of Texas cattle.  Actually, cattle drives to New Orleans existed as early as 1840-1845, but Oliver Loving pioneered the long drive which characterized the famous Texas cattle trails.</t>
  </si>
  <si>
    <t>$0.50 extra per head - Goodnight-Loving only</t>
  </si>
  <si>
    <t>DR</t>
  </si>
  <si>
    <t>GH02</t>
  </si>
  <si>
    <t>Bose Ikard grave</t>
  </si>
  <si>
    <t>City Greenwood Cemetery</t>
  </si>
  <si>
    <t>400 E Water St</t>
  </si>
  <si>
    <t>Weatherford</t>
  </si>
  <si>
    <t>Born a slave in Mississippi, Bose Ikard came to Texas as a child with the family of his owner, Dr. Milton L. Ikard. He remained as an employee of Dr. Ikard following his emancipation, but in 1866 joined a cattle drive to Colorado led by Charles Goodnight and Oliver Loving. Ikard became one of Goodnight's best cowboys and a trusted friend. Following his work in the cattle drives, Ikard settled in Weatherford. He and his wife Angeline were the parents of six children. When he died in 1929 at age 85, Goodnight had a granite marker erected at his grave.</t>
  </si>
  <si>
    <t>Take a photograph of the headstone and historical marker for Bose Ikard.</t>
  </si>
  <si>
    <t>head of cattle - for each trail</t>
  </si>
  <si>
    <t>CB</t>
  </si>
  <si>
    <t>GH03</t>
  </si>
  <si>
    <t>Charles Goodnight grave</t>
  </si>
  <si>
    <t>Goodnight Cemetery</t>
  </si>
  <si>
    <t>CR-26, north of Juliet Rd</t>
  </si>
  <si>
    <t>Goodnight</t>
  </si>
  <si>
    <t>Born in Illinois, Charles Goodnight moved to Texas in 1846.  Serving with the Texas Rangers in 1857 and was part of the group that recaptured Cynthia Ann Parker.  He got into the cattle business after the Civil War and became the premier cattleman in Texas.  He died at the ripe old age of 91.</t>
  </si>
  <si>
    <t>Take a photograph of the headstone that reads "GOODNIGHT  Charles Goodnight March 5, 1836 - Dec 12, 1929"</t>
  </si>
  <si>
    <t>CD</t>
  </si>
  <si>
    <t>GH04</t>
  </si>
  <si>
    <t>Charles Goodnight statue</t>
  </si>
  <si>
    <t>Panhandle-Plains Historical Museum</t>
  </si>
  <si>
    <t>2401 4th Ave</t>
  </si>
  <si>
    <t>Canyon</t>
  </si>
  <si>
    <t>One of the best known cattleman of the 19th century, Charles Goodnight is hailed "The Father of the Panhandle".  Even after Oliver Loving died, Goodnight continued the busniness pursuit of the Goodnight-Loving Trail and established the cattle industry firmly in the Texas panhandle, New Mexico, and Colorado.</t>
  </si>
  <si>
    <t>Take a photograph of the statue of Charles Goodnight.</t>
  </si>
  <si>
    <t>head of cattle - Goodnight-Loving only</t>
  </si>
  <si>
    <t>CI</t>
  </si>
  <si>
    <t>GH05</t>
  </si>
  <si>
    <t>John S Chisum</t>
  </si>
  <si>
    <t>Pioneer Park</t>
  </si>
  <si>
    <t>400 N Main St</t>
  </si>
  <si>
    <t>John Simpson Chisum was a wealthy cattle baron in the American West in the mid-to-late 19th century. Born in Tennessee, he moved with his family to the Republic of Texas in 1837.  In 1854, Chisum became engaged in the cattle business and became one of the first to send his herds to New Mexico Territory. He obtained land along the Pecos River by right of occupancy and eventually became the owner of a large ranch in the Bosque Grande, about forty miles south of Fort Sumner, with over 100,000 head of cattle. In 1866-67, Chisum formed a partnership with cattlemen Charles Goodnight and Oliver Loving to assemble and drive herds of cattle for sale to the United States Army in Fort Sumner and to miners in Colorado.  In 1880, John Chisum convinced Pat Garrett to run for Lincoln County Sheriff under the intent that Garrett would stop Billy the Kid from rustling Chisum’s cattle.  Pat Garrett (allegedly) shot and killed Henry McCarty (aka William H Bonney, aka Billy the Kid) in July of 1881.</t>
  </si>
  <si>
    <t>Take a photograph of the statue of John Chisum.</t>
  </si>
  <si>
    <t>$5 extra per head - Goodnight-Loving only</t>
  </si>
  <si>
    <t>CL</t>
  </si>
  <si>
    <t>GH06</t>
  </si>
  <si>
    <t>Oliver Loving grave</t>
  </si>
  <si>
    <t>Oliver Loving was a cattle rancher and pioneer of the cattle drive who with Charles Goodnight developed the Goodnight-Loving Trail. He was mortally wounded while on a cattle drive. Loving County, the smallest county in the state is named after him.</t>
  </si>
  <si>
    <t>Take a photograph of the headstone and historical marker for Oliver Loving.</t>
  </si>
  <si>
    <t>CZ</t>
  </si>
  <si>
    <t>GH07</t>
  </si>
  <si>
    <t>Oliver Loving - Big Valley Ranch</t>
  </si>
  <si>
    <t>Roadside marker</t>
  </si>
  <si>
    <t>TX-16, 0.5 miles south of FM 2353</t>
  </si>
  <si>
    <t>Graford</t>
  </si>
  <si>
    <t>Take a picture of the memorial marker to Oliver Loving.</t>
  </si>
  <si>
    <t>$0.85 extra per head - for each trail</t>
  </si>
  <si>
    <t>DG</t>
  </si>
  <si>
    <t>GM01</t>
  </si>
  <si>
    <t>Fort Concho</t>
  </si>
  <si>
    <t>630 S Oakes St</t>
  </si>
  <si>
    <t>San Angelo</t>
  </si>
  <si>
    <t>Fort Concho, on the path of the Goodnight-Loving trail, was the last stop prior to the long stretches of open range and vast emptiness of the Texas west.</t>
  </si>
  <si>
    <t>Take a photograph of the Fort Concho historical marker.</t>
  </si>
  <si>
    <t>$ per head - Goodnight-Loving</t>
  </si>
  <si>
    <t>DH</t>
  </si>
  <si>
    <t>GM02</t>
  </si>
  <si>
    <t>Old Fort Sumner</t>
  </si>
  <si>
    <t>Fort Sumner Historic Site</t>
  </si>
  <si>
    <t>3647 Billy the Kid Rd</t>
  </si>
  <si>
    <t>Fort Sumner</t>
  </si>
  <si>
    <t>Fort Sumner is an interesting location.  This is the site where Oliver Loving died of gangrene from wounds he actually survived in an Indian attack.  So many famous figures of the late 19th Century crossed here.  John Chisum worked through here, Pat Garrett sought out Billy the Kid here and shot him on July 14, 1881, and it was a gathering point on the Goodnight-Loving Trail.</t>
  </si>
  <si>
    <t>Take a photograph of the marker for Fort Sumner and Billy the Kid.</t>
  </si>
  <si>
    <t>CQ</t>
  </si>
  <si>
    <t>GM03</t>
  </si>
  <si>
    <t>Goodnight Barn</t>
  </si>
  <si>
    <t>historic site</t>
  </si>
  <si>
    <t>5476 CO-96</t>
  </si>
  <si>
    <t>Built in 1870, the barn is the sole surviving structure from the Goodnight Rock Canon Ranch, the northern headquarters for the Goodnight-Loving cattle trail that extended from Texas to Colorado. In 1864, the Goodnight-Loving Trail was the most heavily traveled trail of the time in the southwest. This ground-breaking cattle drive helped to develop Colorado’s ranching industry. Goodnight himself is known for his innovations in cattle ranching and breeding, and even been credited with the invention of the chuck wagon. The Goodnight Barn was constructed from sandstone quarried from a nearby canyon and is listed on the National Register of Historic Places.</t>
  </si>
  <si>
    <t>Take a photograph of your motorcycle with the Goodnight Barn in the background.</t>
  </si>
  <si>
    <t>CR</t>
  </si>
  <si>
    <t>GM04</t>
  </si>
  <si>
    <t>JAL Cattle Drive art</t>
  </si>
  <si>
    <t>roadside viewpoint</t>
  </si>
  <si>
    <t>Business District Rd and CR-10</t>
  </si>
  <si>
    <t>Jal</t>
  </si>
  <si>
    <t>The sculpture here honors the heritage of Jal, NM, a town named after the JAL ranch in 1885.  The sculpture consists of 17 metal silhouettes stretching for 400 feet.  The largest figure, a cowboy on horseback, measures 20 feet tall and 21 feet long.</t>
  </si>
  <si>
    <t>Take a picture of the reference sign with the cattle drive silhouette in the background.  It must be light enough to plainly see the cattle drive in the distance.</t>
  </si>
  <si>
    <t>CS</t>
  </si>
  <si>
    <t>GM05</t>
  </si>
  <si>
    <t>Plaza Hotel</t>
  </si>
  <si>
    <t>downtown Las Vegas</t>
  </si>
  <si>
    <t>230 Plaza St</t>
  </si>
  <si>
    <t>Las Vegas</t>
  </si>
  <si>
    <t>The Plaza Hotel was built during the boom in Las Vegas, NM in the late 19th century.  Las Vegas was experiencing an economic boom due to mining and cattle trade.  The Plaza Hotel was host to numerous cattle barons, cattle drivers, and stock traders that were important to cattle drives moving up the Goodnight-Loving Trail.</t>
  </si>
  <si>
    <t>Take a photograph of your motorcycle parked in front of the Plaza Hotel (hint: might be easier if you park across the street).  The Plaza Hotel is also famous in that numerous famous persons have stayed here and was featured in films like Easy Rider and No Country For Old Men.</t>
  </si>
  <si>
    <t>CY</t>
  </si>
  <si>
    <t>GM06</t>
  </si>
  <si>
    <t>Swan Land and Cattle</t>
  </si>
  <si>
    <t>Chugwater Station</t>
  </si>
  <si>
    <t>Lone Tree Rd and Happy Hollow Rd</t>
  </si>
  <si>
    <t>Chugwater</t>
  </si>
  <si>
    <t>WY</t>
  </si>
  <si>
    <t>Probably the northernmost documented terminus of the Goodnight-Loving Trail, many cattle were brought here to the Swan Land and Cattle Company.  Although the company is practically defunct, the buildings have existed in some part or form for over a hundred years and the old headquarters office is still standing (for now) here at the road intersection.</t>
  </si>
  <si>
    <t>Take a photograph of the old headquarters building for the Swan Land and Cattle Company (if it hasn't blown down or burned down yet).</t>
  </si>
  <si>
    <t>DK</t>
  </si>
  <si>
    <t>GM07</t>
  </si>
  <si>
    <t>Trails Part III</t>
  </si>
  <si>
    <t>Cheyenne Frontier Days</t>
  </si>
  <si>
    <t>4610 Carey Ave</t>
  </si>
  <si>
    <t>Cheyenne</t>
  </si>
  <si>
    <t>The largest northernmost destination for cattle on the Goodnight-Loving Trail, Cheyenne was a lucrative market for Texas cattle.  The Great Western Trail also saw many of its cattle brought here to Cheyenne.</t>
  </si>
  <si>
    <t>Take a photograph of the historical marker labeled The Trail III.</t>
  </si>
  <si>
    <t>DO</t>
  </si>
  <si>
    <t>SC01</t>
  </si>
  <si>
    <t>Busted LaSalle statue</t>
  </si>
  <si>
    <t>original statue</t>
  </si>
  <si>
    <t>100 Orleans Rd</t>
  </si>
  <si>
    <t>Indianola</t>
  </si>
  <si>
    <t>Take a photograph of the remains of the original LaSalle statue in Indianola (Port Lavaca).</t>
  </si>
  <si>
    <t>Head of cattle - Shawnee</t>
  </si>
  <si>
    <t>DP</t>
  </si>
  <si>
    <t>SC02</t>
  </si>
  <si>
    <t>Butterfield Overland Mail Boggy Depot</t>
  </si>
  <si>
    <t>park marker</t>
  </si>
  <si>
    <t>475 Park Drive</t>
  </si>
  <si>
    <t>Atoka</t>
  </si>
  <si>
    <t>Take a photograph of the Butterfield Overland Mail marker located at the fenceline on the eastern park boundary.</t>
  </si>
  <si>
    <t>CA</t>
  </si>
  <si>
    <t>WC01</t>
  </si>
  <si>
    <t>Great Western Trail - Ogallala</t>
  </si>
  <si>
    <t>Head of cattle - Great Western</t>
  </si>
  <si>
    <t>SC03</t>
  </si>
  <si>
    <t>Colbert's Ferry</t>
  </si>
  <si>
    <t>Colbert town center</t>
  </si>
  <si>
    <t>Burney St and Moore Ave</t>
  </si>
  <si>
    <t>Colbert</t>
  </si>
  <si>
    <t>Take a photograph of the Colbert's Ferry marker at this location.</t>
  </si>
  <si>
    <t>EV</t>
  </si>
  <si>
    <t>WC02</t>
  </si>
  <si>
    <t>GWT Marker - Brownsville</t>
  </si>
  <si>
    <t>SC04</t>
  </si>
  <si>
    <t>Eastern OK State U Cattle Drive</t>
  </si>
  <si>
    <t>cattle drive scultpure</t>
  </si>
  <si>
    <t>1802 College Avenue</t>
  </si>
  <si>
    <t>McAlester</t>
  </si>
  <si>
    <t>Take a photograph of the cattle drive.  Do not stop on the highway for this picture. You must park at the school and walk over.</t>
  </si>
  <si>
    <t>EW</t>
  </si>
  <si>
    <t>WC03</t>
  </si>
  <si>
    <t>GWT Marker - Donna</t>
  </si>
  <si>
    <t>SC05</t>
  </si>
  <si>
    <t>Military Road - Fort Washita</t>
  </si>
  <si>
    <t>historic fort</t>
  </si>
  <si>
    <t>3348 OK-199</t>
  </si>
  <si>
    <t>Durant</t>
  </si>
  <si>
    <t>9a-4p</t>
  </si>
  <si>
    <t>Take a photograph of the'Military Road' sign with the old wagon rut trail still visible in the background.  The sign is just south of the visitor building.</t>
  </si>
  <si>
    <t>EY</t>
  </si>
  <si>
    <t>WC04</t>
  </si>
  <si>
    <t>GWT Marker - Edinburg</t>
  </si>
  <si>
    <t>SC06</t>
  </si>
  <si>
    <t>Preston Road - Shawnee Trail</t>
  </si>
  <si>
    <t>James G Thompson Park</t>
  </si>
  <si>
    <t>FM 996 and Texas St</t>
  </si>
  <si>
    <t>Pottsboro</t>
  </si>
  <si>
    <t>Take a photograph of the historical marker located just inside the park.</t>
  </si>
  <si>
    <t>EZ</t>
  </si>
  <si>
    <t>WC05</t>
  </si>
  <si>
    <t>GWT Marker - Falfurrias</t>
  </si>
  <si>
    <t>SC07</t>
  </si>
  <si>
    <t>Shawnee Cattle Trail</t>
  </si>
  <si>
    <t>historical marker</t>
  </si>
  <si>
    <t>LR Campbell Rd, 3.8 m north of I-35</t>
  </si>
  <si>
    <t>Italy</t>
  </si>
  <si>
    <t>FA</t>
  </si>
  <si>
    <t>WC06</t>
  </si>
  <si>
    <t>GWT Marker - Alice</t>
  </si>
  <si>
    <t>SC08</t>
  </si>
  <si>
    <t>Fort Johnson - Shawnee Trail</t>
  </si>
  <si>
    <t>1275 Georgetown Rd</t>
  </si>
  <si>
    <t>Erected in 1840 to protect the military road to the center of Texas, this fort was unique in that most of northern Texas was firmly in control of the Comanches.  In perspective, the northern-most fort in 1836 was Fort Parker, almost 200 miles south and Comanches overran it.  Fort Johnson was the final Texas fort before early Shawnee Trail cattle drives crossed the Red River.</t>
  </si>
  <si>
    <t>Take a photograph of the centennial marker at this location.</t>
  </si>
  <si>
    <t>FB</t>
  </si>
  <si>
    <t>WC07</t>
  </si>
  <si>
    <t>GWT Marker - Alice II</t>
  </si>
  <si>
    <t>SC09</t>
  </si>
  <si>
    <t>Frisco Central Park cattle drive</t>
  </si>
  <si>
    <t>bull and marker</t>
  </si>
  <si>
    <t>3155 Parkwood Blvd</t>
  </si>
  <si>
    <t>Frisco</t>
  </si>
  <si>
    <t>Created by Anita Pauwels in 2003. Cattle Drive is located in Central Park and is a tribute to the late 19th century cattle drive and life on The Shawnee Trail, which was the first north-south cattle trail in Texas that came through this area.</t>
  </si>
  <si>
    <t>Take one photograph of three of the longhorn cattle in one picture.  Your rally flag must be resting one one of the cattle and easily seen.</t>
  </si>
  <si>
    <t>FC</t>
  </si>
  <si>
    <t>WC08</t>
  </si>
  <si>
    <t>GWT Marker - Alice III</t>
  </si>
  <si>
    <t>SC10</t>
  </si>
  <si>
    <t>Pioneer Plaza Cattle Drive</t>
  </si>
  <si>
    <t>Pioneer Plaza - Dallas</t>
  </si>
  <si>
    <t>1428 Young St</t>
  </si>
  <si>
    <t>Dallas</t>
  </si>
  <si>
    <t>Take a photograph of the cowboy at the top of the hill (at the rear of the line of cattle).</t>
  </si>
  <si>
    <t>FD</t>
  </si>
  <si>
    <t>WC09</t>
  </si>
  <si>
    <t>GWT Marker - Sandia</t>
  </si>
  <si>
    <t>SC11</t>
  </si>
  <si>
    <t>Cowboys</t>
  </si>
  <si>
    <t>Etter-Harbin Alumni Center</t>
  </si>
  <si>
    <t>2110 San Jacinto Blvd</t>
  </si>
  <si>
    <t>Austin</t>
  </si>
  <si>
    <t>M-F 9a-5p</t>
  </si>
  <si>
    <t>Take a photograph of the statues of the cowboy and the boy.</t>
  </si>
  <si>
    <t>FE</t>
  </si>
  <si>
    <t>WC10</t>
  </si>
  <si>
    <t>GWT Marker - George West</t>
  </si>
  <si>
    <t>SH01</t>
  </si>
  <si>
    <t>Figure 2 Ranch</t>
  </si>
  <si>
    <t>TX-54, 32.9 miles north of I-10</t>
  </si>
  <si>
    <t>Van Horn</t>
  </si>
  <si>
    <t>Take a photograph of the historical marker for the Figure 2 Ranch.</t>
  </si>
  <si>
    <t>$5 extra per head - for each trail</t>
  </si>
  <si>
    <t>FF</t>
  </si>
  <si>
    <t>WC11</t>
  </si>
  <si>
    <t>Lytle Veterans Memorial Park</t>
  </si>
  <si>
    <t>SH02</t>
  </si>
  <si>
    <t>Grave of George C Duffield</t>
  </si>
  <si>
    <t>Hero of the Trail</t>
  </si>
  <si>
    <t>IA-1 and Keo Loop Trail</t>
  </si>
  <si>
    <t>Keosaugua</t>
  </si>
  <si>
    <t>IA</t>
  </si>
  <si>
    <t>Take a photograph of the grave of George C Duffield.</t>
  </si>
  <si>
    <t>head of cattle - Shawnee only</t>
  </si>
  <si>
    <t>FJ</t>
  </si>
  <si>
    <t>WC12</t>
  </si>
  <si>
    <t>GWT Marker - San Antonio</t>
  </si>
  <si>
    <t>SH03</t>
  </si>
  <si>
    <t>Site of McKenzie College</t>
  </si>
  <si>
    <t>CtyRd 1287, 0.3 m west of FM 2825</t>
  </si>
  <si>
    <t>Clarksville</t>
  </si>
  <si>
    <t>Take a photograph of the centennial marker referencing McKenzie College.</t>
  </si>
  <si>
    <t>$2 extra per head - Shawnee only</t>
  </si>
  <si>
    <t>FK</t>
  </si>
  <si>
    <t>WC13</t>
  </si>
  <si>
    <t>Boerne Stage</t>
  </si>
  <si>
    <t>SM01</t>
  </si>
  <si>
    <t>Fort Blair/Fort Baxter</t>
  </si>
  <si>
    <t>E Sixth St &amp; Military Rd</t>
  </si>
  <si>
    <t>Baxter Springs</t>
  </si>
  <si>
    <t>first cowtown in kansas, om hwy 66</t>
  </si>
  <si>
    <t>Take a photograph of the Fort Blair Historic Site sign.</t>
  </si>
  <si>
    <t>$ per head Shawnee</t>
  </si>
  <si>
    <t>FL</t>
  </si>
  <si>
    <t>WC14</t>
  </si>
  <si>
    <t>GWT Marker - Bandera</t>
  </si>
  <si>
    <t>SM02</t>
  </si>
  <si>
    <t>Fort Gibson/Jefferson Davis well</t>
  </si>
  <si>
    <t>cattle trail stop</t>
  </si>
  <si>
    <t>907 N Garrison Ave</t>
  </si>
  <si>
    <t>Fort Gibson</t>
  </si>
  <si>
    <t>Take a photograph of the marker on the well used by Jefferson Davis.</t>
  </si>
  <si>
    <t>FN</t>
  </si>
  <si>
    <t>WC15</t>
  </si>
  <si>
    <t>GWT Marker - Boerne I</t>
  </si>
  <si>
    <t>SM03</t>
  </si>
  <si>
    <t>Fort Scott Livestock Marker</t>
  </si>
  <si>
    <t>market location</t>
  </si>
  <si>
    <t>2131 Maple Rd</t>
  </si>
  <si>
    <t>Fort Scott</t>
  </si>
  <si>
    <t>Take a photograph of the main business building with the sign over the front door which reads "Fort Scott Livestock".</t>
  </si>
  <si>
    <t>FO</t>
  </si>
  <si>
    <t>WC16</t>
  </si>
  <si>
    <t>GWT Marker - Boerne II</t>
  </si>
  <si>
    <t>Varies</t>
  </si>
  <si>
    <t>SM04</t>
  </si>
  <si>
    <t>Kansas City Livestock Exchange</t>
  </si>
  <si>
    <t>1600 Genessee St</t>
  </si>
  <si>
    <t>Kansas City</t>
  </si>
  <si>
    <t>MO</t>
  </si>
  <si>
    <t>Take a photograph of the front entrance to the building with the words 'Kansas City Livestock Exchange' directly over the front entrance.</t>
  </si>
  <si>
    <t>FP</t>
  </si>
  <si>
    <t>WC17</t>
  </si>
  <si>
    <t>GWT Marker - Bandera IV</t>
  </si>
  <si>
    <t>SM05</t>
  </si>
  <si>
    <t>St. Joseph Livestock Exchange</t>
  </si>
  <si>
    <t>historical location</t>
  </si>
  <si>
    <t>602 Illinois Ave</t>
  </si>
  <si>
    <t>St Joseph</t>
  </si>
  <si>
    <t>Take a photograph of your motorcycle with the historical livestock exchange building in the background.</t>
  </si>
  <si>
    <t>FQ</t>
  </si>
  <si>
    <t>WC18</t>
  </si>
  <si>
    <t>GWT Marker - Bandera VI</t>
  </si>
  <si>
    <t>SM06</t>
  </si>
  <si>
    <t>Trading Post of Holland Coffee</t>
  </si>
  <si>
    <t>Texas Centennial Marker</t>
  </si>
  <si>
    <t>Preston Bend Rd and Daniel Ln</t>
  </si>
  <si>
    <t>Preston</t>
  </si>
  <si>
    <t>Take a photograph of the Texas Centennial Marker for the Holland Coffee store.</t>
  </si>
  <si>
    <t>FS</t>
  </si>
  <si>
    <t>WC19</t>
  </si>
  <si>
    <t>GWT Marker - Kerrville</t>
  </si>
  <si>
    <t>SM07</t>
  </si>
  <si>
    <t>Trails End Cattle Drive</t>
  </si>
  <si>
    <t>sculpture</t>
  </si>
  <si>
    <t>US-65 and 16th St</t>
  </si>
  <si>
    <t>Sedalia</t>
  </si>
  <si>
    <t>Take a photograph of one of the longhorns being driven with the 'Trails End' water tower in the background.</t>
  </si>
  <si>
    <t>FT</t>
  </si>
  <si>
    <t>WC20</t>
  </si>
  <si>
    <t>GWT Marker - Ingram</t>
  </si>
  <si>
    <t>SM08</t>
  </si>
  <si>
    <t>Union Stockyards Gate</t>
  </si>
  <si>
    <t>historical structure</t>
  </si>
  <si>
    <t>1260 W Exchange Ave</t>
  </si>
  <si>
    <t>Chicago</t>
  </si>
  <si>
    <t>Take a photograph of your motorcycle in front of the Union Stockyard gate.  There is a wide railroad siding where you can easily park.</t>
  </si>
  <si>
    <t>FV</t>
  </si>
  <si>
    <t>WC21</t>
  </si>
  <si>
    <t>Great Western Cattle Trail</t>
  </si>
  <si>
    <t>Take a photograph of the Great Western Trail concrete marker.</t>
  </si>
  <si>
    <t>FX</t>
  </si>
  <si>
    <t>WC22</t>
  </si>
  <si>
    <t>GWT Marker - Harper</t>
  </si>
  <si>
    <t>Sunrise Park</t>
  </si>
  <si>
    <t>W Van Buren St &amp; Palm Blvd</t>
  </si>
  <si>
    <t>FY</t>
  </si>
  <si>
    <t>GWT Marker - Noxville</t>
  </si>
  <si>
    <t>FZ</t>
  </si>
  <si>
    <t>WC24</t>
  </si>
  <si>
    <t>GWT Marker - Harper II</t>
  </si>
  <si>
    <t>County Courthouse area</t>
  </si>
  <si>
    <t>US-281 &amp; E McIntyre St</t>
  </si>
  <si>
    <t>Edinburg</t>
  </si>
  <si>
    <t>Take a photograph of the Great Western Trail concrete marker.  May have been moved due to construction.</t>
  </si>
  <si>
    <t>GA</t>
  </si>
  <si>
    <t>WC25</t>
  </si>
  <si>
    <t>GWT Marker - Junction</t>
  </si>
  <si>
    <t>Heritage Museum</t>
  </si>
  <si>
    <t>515 N St Marys St</t>
  </si>
  <si>
    <t>Falfurrias</t>
  </si>
  <si>
    <t>GB</t>
  </si>
  <si>
    <t>WC26</t>
  </si>
  <si>
    <t>GWT Marker - Yates</t>
  </si>
  <si>
    <t>Jim Wells County Courthouse</t>
  </si>
  <si>
    <t>200 N Almost St</t>
  </si>
  <si>
    <t>Alice</t>
  </si>
  <si>
    <t>GD</t>
  </si>
  <si>
    <t>WC27</t>
  </si>
  <si>
    <t>GWT Marker - London</t>
  </si>
  <si>
    <t>ranch entrance</t>
  </si>
  <si>
    <t>1277 FM 2044</t>
  </si>
  <si>
    <t>GE</t>
  </si>
  <si>
    <t>WC28</t>
  </si>
  <si>
    <t>GWT Marker - Baird IV</t>
  </si>
  <si>
    <t>US-281, 0.8 miles north of FM 2044</t>
  </si>
  <si>
    <t>GH</t>
  </si>
  <si>
    <t>WC29</t>
  </si>
  <si>
    <t>GWT Marker - Menard I</t>
  </si>
  <si>
    <t>residential street</t>
  </si>
  <si>
    <t>Gallant Fox Dr &amp; Arrowhead Dr</t>
  </si>
  <si>
    <t>Sandia</t>
  </si>
  <si>
    <t>GI</t>
  </si>
  <si>
    <t>WC30</t>
  </si>
  <si>
    <t>GWT Marker - Hext II</t>
  </si>
  <si>
    <t>city hall</t>
  </si>
  <si>
    <t>406 Nueces St</t>
  </si>
  <si>
    <t>George West</t>
  </si>
  <si>
    <t>GJ</t>
  </si>
  <si>
    <t>WC31</t>
  </si>
  <si>
    <t>GWT Marker - Menard II</t>
  </si>
  <si>
    <t>WC100</t>
  </si>
  <si>
    <t>Great Western Trail - Spearfish</t>
  </si>
  <si>
    <t>High Plains Western Heritage Center</t>
  </si>
  <si>
    <t>825 Hertitage Dr</t>
  </si>
  <si>
    <t>Spearfish</t>
  </si>
  <si>
    <t>SD</t>
  </si>
  <si>
    <t>GK</t>
  </si>
  <si>
    <t>WC32</t>
  </si>
  <si>
    <t>GWT Marker - Menard III</t>
  </si>
  <si>
    <t>WC101</t>
  </si>
  <si>
    <t>Great Western Trail - Belle Fourche</t>
  </si>
  <si>
    <t>Geographic Center of the Nation Monument</t>
  </si>
  <si>
    <t>415 5th Ave</t>
  </si>
  <si>
    <t>Belle Fourche</t>
  </si>
  <si>
    <t>GL</t>
  </si>
  <si>
    <t>WC33</t>
  </si>
  <si>
    <t>GWT Marker - Hext III</t>
  </si>
  <si>
    <t>WC102</t>
  </si>
  <si>
    <t>Great Western Trail - Bowman</t>
  </si>
  <si>
    <t>Pioneer Trails Regional Museum</t>
  </si>
  <si>
    <t>12 1st Ave NE</t>
  </si>
  <si>
    <t>Bowman</t>
  </si>
  <si>
    <t>ND</t>
  </si>
  <si>
    <t>GM</t>
  </si>
  <si>
    <t>GWT Marker - Menard IV</t>
  </si>
  <si>
    <t>WC103</t>
  </si>
  <si>
    <t>Great Western Trail - Miles City</t>
  </si>
  <si>
    <t>Range Riders Museum</t>
  </si>
  <si>
    <t>435 I-94 Business</t>
  </si>
  <si>
    <t>Miles City</t>
  </si>
  <si>
    <t>MT</t>
  </si>
  <si>
    <t>GN</t>
  </si>
  <si>
    <t>WC35</t>
  </si>
  <si>
    <t>GWT Marker - Hext IV</t>
  </si>
  <si>
    <t>city park</t>
  </si>
  <si>
    <t>TX-132 &amp; Railroad St</t>
  </si>
  <si>
    <t>Lytle</t>
  </si>
  <si>
    <t>Take a photograph of the Lylte Veterans Memorial Park sign.</t>
  </si>
  <si>
    <t>GO</t>
  </si>
  <si>
    <t>WC36</t>
  </si>
  <si>
    <t>GWT Marker - Brady</t>
  </si>
  <si>
    <t>Witte Museum</t>
  </si>
  <si>
    <t>3801 Broadway St</t>
  </si>
  <si>
    <t>San Antonio</t>
  </si>
  <si>
    <t>GP</t>
  </si>
  <si>
    <t>WC37</t>
  </si>
  <si>
    <t>25615 Boerne Stage Rd</t>
  </si>
  <si>
    <t>Take a photograph of the Texas historical marker at this location.</t>
  </si>
  <si>
    <t>GQ</t>
  </si>
  <si>
    <t>WC38</t>
  </si>
  <si>
    <t>GWT Marker - Brady II</t>
  </si>
  <si>
    <t>Western Trail Heritage Park</t>
  </si>
  <si>
    <t>Main St &amp; Hackberry St</t>
  </si>
  <si>
    <t>GR</t>
  </si>
  <si>
    <t>WC39</t>
  </si>
  <si>
    <t>GWT Marker - Brady III</t>
  </si>
  <si>
    <t>121 Scenic Loop Rd</t>
  </si>
  <si>
    <t>Boerne</t>
  </si>
  <si>
    <t>Take a photograph of the Great Western Trail concrete marker. You MUST park in one of the drives north of the marker and walk down to it.  There is no safe place to park next to the marker.</t>
  </si>
  <si>
    <t>GS</t>
  </si>
  <si>
    <t>WC40</t>
  </si>
  <si>
    <t>GWT Marker - Santa Anna</t>
  </si>
  <si>
    <t>Agricultural Heritage Museum</t>
  </si>
  <si>
    <t>102 City Park Rd</t>
  </si>
  <si>
    <t>Take a photograph of the Great Western Trail concrete marker.  It is likely the museum is closed but you can access the park and the marker by the municipal parking lot next door and walking up the Cibolo Creek Trail to the museum grounds.  If the gate is closed, you can see the marker from the gate.</t>
  </si>
  <si>
    <t>GT</t>
  </si>
  <si>
    <t>WC41</t>
  </si>
  <si>
    <t>GWT Marker - Brady IV</t>
  </si>
  <si>
    <t>RR-689 &amp; Evans Rd</t>
  </si>
  <si>
    <t>GU</t>
  </si>
  <si>
    <t>WC42</t>
  </si>
  <si>
    <t>Western Trail - Cow Gap</t>
  </si>
  <si>
    <t>Bandera Pass</t>
  </si>
  <si>
    <t>TX-173, 10.6 miles north of Bandera</t>
  </si>
  <si>
    <t>GV</t>
  </si>
  <si>
    <t>WC43</t>
  </si>
  <si>
    <t>GWT Marker - Lohn III</t>
  </si>
  <si>
    <t>Museum of Western Art</t>
  </si>
  <si>
    <t>1550 Bandera Hwy</t>
  </si>
  <si>
    <t>Kerrville</t>
  </si>
  <si>
    <t>GW</t>
  </si>
  <si>
    <t>WC44</t>
  </si>
  <si>
    <t>GWT Marker - Lohn IV</t>
  </si>
  <si>
    <t>Riverside RV Park</t>
  </si>
  <si>
    <t>211 Old Ingram Loop</t>
  </si>
  <si>
    <t>Ingram</t>
  </si>
  <si>
    <t>GX</t>
  </si>
  <si>
    <t>WC45</t>
  </si>
  <si>
    <t>GWT Marker - Lohn II</t>
  </si>
  <si>
    <t>FM 783, 2.4 miles north of I-10</t>
  </si>
  <si>
    <t>Take a photograph of the Texas historical marker at this location. Do not stop on the highway itself, instead park on Valle Vista Dr which is perpendicular to the roadway.</t>
  </si>
  <si>
    <t>GY</t>
  </si>
  <si>
    <t>WC46</t>
  </si>
  <si>
    <t>GWT Marker - Fife</t>
  </si>
  <si>
    <t>picnic area</t>
  </si>
  <si>
    <t>US-290, 7.6 miles west of Harper</t>
  </si>
  <si>
    <t>Harper</t>
  </si>
  <si>
    <t>GZ</t>
  </si>
  <si>
    <t>WC47</t>
  </si>
  <si>
    <t>GWT Marker - Gouldbusk</t>
  </si>
  <si>
    <t>country road</t>
  </si>
  <si>
    <t>RR-385, 13.4 miles northwest of US-290</t>
  </si>
  <si>
    <t>HA</t>
  </si>
  <si>
    <t>WC48</t>
  </si>
  <si>
    <t>GWT Marker - Coleman</t>
  </si>
  <si>
    <t>10543 RR 385</t>
  </si>
  <si>
    <t>Junction</t>
  </si>
  <si>
    <t>HB</t>
  </si>
  <si>
    <t>WC49</t>
  </si>
  <si>
    <t>GWT Marker - Coleman II</t>
  </si>
  <si>
    <t>RR 385, 3 miles south of US-377</t>
  </si>
  <si>
    <t>Yates</t>
  </si>
  <si>
    <t>HD</t>
  </si>
  <si>
    <t>WC50</t>
  </si>
  <si>
    <t>GWT Marker - Clyde</t>
  </si>
  <si>
    <t>London Masonic hall</t>
  </si>
  <si>
    <t>17527 US-377</t>
  </si>
  <si>
    <t>London</t>
  </si>
  <si>
    <t>HE</t>
  </si>
  <si>
    <t>WC51</t>
  </si>
  <si>
    <t>GWT Marker - Baird</t>
  </si>
  <si>
    <t>US-283, 10.4 miles south of TX-36</t>
  </si>
  <si>
    <t>Baird</t>
  </si>
  <si>
    <t>HF</t>
  </si>
  <si>
    <t>WC52</t>
  </si>
  <si>
    <t>GWT Marker - Baird II</t>
  </si>
  <si>
    <t>US-83 and 8th St</t>
  </si>
  <si>
    <t>Menard</t>
  </si>
  <si>
    <t>HH</t>
  </si>
  <si>
    <t>WC53</t>
  </si>
  <si>
    <t>GWT Marker - Baird III</t>
  </si>
  <si>
    <t>ranch road</t>
  </si>
  <si>
    <t>RR1311, 2.9 miles north of TX-29</t>
  </si>
  <si>
    <t>Hext</t>
  </si>
  <si>
    <t>HJ</t>
  </si>
  <si>
    <t>WC54</t>
  </si>
  <si>
    <t>GWT Marker - Abilene</t>
  </si>
  <si>
    <t>Legion Park</t>
  </si>
  <si>
    <t>213 E San Saba Ave</t>
  </si>
  <si>
    <t>HL</t>
  </si>
  <si>
    <t>WC55</t>
  </si>
  <si>
    <t>GWT Marker - Moran</t>
  </si>
  <si>
    <t>Menard County RV Park</t>
  </si>
  <si>
    <t>RR2092, 0.6 miles west of US-83</t>
  </si>
  <si>
    <t>HN</t>
  </si>
  <si>
    <t>WC56</t>
  </si>
  <si>
    <t>GWT Marker - Albany</t>
  </si>
  <si>
    <t>RR1311, 6.2 miles south of US-190</t>
  </si>
  <si>
    <t>HP</t>
  </si>
  <si>
    <t>WC57</t>
  </si>
  <si>
    <t>GWT Marker - Albany II</t>
  </si>
  <si>
    <t>RR1311, 3.2 miles south of US-190</t>
  </si>
  <si>
    <t>HR</t>
  </si>
  <si>
    <t>WC58</t>
  </si>
  <si>
    <t>GWT Marker - Fort Griffin</t>
  </si>
  <si>
    <t>US 190 &amp; RR 1311</t>
  </si>
  <si>
    <t>Brady</t>
  </si>
  <si>
    <t>HT</t>
  </si>
  <si>
    <t>WC59</t>
  </si>
  <si>
    <t>GWT Marker - Throckmorton</t>
  </si>
  <si>
    <t>RR 2028 &amp; CR 112</t>
  </si>
  <si>
    <t>HU</t>
  </si>
  <si>
    <t>WC60</t>
  </si>
  <si>
    <t>GWT Marker - Throckmorton II</t>
  </si>
  <si>
    <t>Heart of Texas Historical Museum</t>
  </si>
  <si>
    <t>117 N High St</t>
  </si>
  <si>
    <t>Take a photograph of the Great Western Trail concrete marker.  The marker is located on museum grounds but is easily seen from the fence line, so museum hours are not applicable.  If museum is closed, get best picture you can from the fence.</t>
  </si>
  <si>
    <t>HV</t>
  </si>
  <si>
    <t>Great Western Trail Historical Marker</t>
  </si>
  <si>
    <t>highway intersection</t>
  </si>
  <si>
    <t>US 87 and US 283</t>
  </si>
  <si>
    <t>HW</t>
  </si>
  <si>
    <t>WC62</t>
  </si>
  <si>
    <t>GWT Marker - Seymour</t>
  </si>
  <si>
    <t>old homesite</t>
  </si>
  <si>
    <t>Ave B and Fae St</t>
  </si>
  <si>
    <t>Santa Anna</t>
  </si>
  <si>
    <t>HZ</t>
  </si>
  <si>
    <t>WC63</t>
  </si>
  <si>
    <t>GWT Marker - Seymour II</t>
  </si>
  <si>
    <t>5a-11p</t>
  </si>
  <si>
    <t>US-283, 1.9 miles north of US-87</t>
  </si>
  <si>
    <t>WC64</t>
  </si>
  <si>
    <t>Western Trail Historical Marker</t>
  </si>
  <si>
    <t>US-283, 6.2 ,iles north of US-87</t>
  </si>
  <si>
    <t>Lohn</t>
  </si>
  <si>
    <t>Take a photograph of the Western Trail granite marker at the roadside.</t>
  </si>
  <si>
    <t>IB</t>
  </si>
  <si>
    <t>WC65</t>
  </si>
  <si>
    <t>Boco Bueno Horse</t>
  </si>
  <si>
    <t>CR 312, 1.8 miles east of US 283</t>
  </si>
  <si>
    <t>IC</t>
  </si>
  <si>
    <t>WC66</t>
  </si>
  <si>
    <t>GWT Marker - Vernon</t>
  </si>
  <si>
    <t>CR 300, 0.2 miles south of CR 314</t>
  </si>
  <si>
    <t>ID</t>
  </si>
  <si>
    <t>WC67</t>
  </si>
  <si>
    <t>GWT Marker - Vernon II</t>
  </si>
  <si>
    <t>US-283, 12.9 miles north of US-87</t>
  </si>
  <si>
    <t>IE</t>
  </si>
  <si>
    <t>WC68</t>
  </si>
  <si>
    <t>GWT Marker - Vernon III</t>
  </si>
  <si>
    <t>US-283, 4.9 miles south of FM 220</t>
  </si>
  <si>
    <t>Fife</t>
  </si>
  <si>
    <t>IG</t>
  </si>
  <si>
    <t>WC69</t>
  </si>
  <si>
    <t>GWT Marker - Vernon IV</t>
  </si>
  <si>
    <t>Shields Cemetery</t>
  </si>
  <si>
    <t>726 Co Rd 244</t>
  </si>
  <si>
    <t>Gouldbusk</t>
  </si>
  <si>
    <t>II</t>
  </si>
  <si>
    <t>WC70</t>
  </si>
  <si>
    <t>GWT Marker - Vernon V</t>
  </si>
  <si>
    <t>US-67 &amp; CR 300</t>
  </si>
  <si>
    <t>Coleman</t>
  </si>
  <si>
    <t>IJ</t>
  </si>
  <si>
    <t>WC71</t>
  </si>
  <si>
    <t>GWT Marker - Vernon VI</t>
  </si>
  <si>
    <t>Coleman County Courthouse</t>
  </si>
  <si>
    <t>100 W Live Oak St</t>
  </si>
  <si>
    <t>WC72</t>
  </si>
  <si>
    <t>GWT Marker - Doan's Crossing</t>
  </si>
  <si>
    <t>US-283, 4.2 miles south of TX-36</t>
  </si>
  <si>
    <t>Clyde</t>
  </si>
  <si>
    <t>IO</t>
  </si>
  <si>
    <t>WC73</t>
  </si>
  <si>
    <t>GWT Marker - Elmer</t>
  </si>
  <si>
    <t>US-283, 1.1 miles south of TX-36</t>
  </si>
  <si>
    <t>IP</t>
  </si>
  <si>
    <t>WC74</t>
  </si>
  <si>
    <t>GWT Marker - Elmer II</t>
  </si>
  <si>
    <t>US-283 and CR-470</t>
  </si>
  <si>
    <t>IS</t>
  </si>
  <si>
    <t>WC75</t>
  </si>
  <si>
    <t>GWT Marker - Altus</t>
  </si>
  <si>
    <t>US-283 and E 4th St</t>
  </si>
  <si>
    <t>IU</t>
  </si>
  <si>
    <t>WC76</t>
  </si>
  <si>
    <t>GWT Marker - Altus II</t>
  </si>
  <si>
    <t>Frontier Texas!</t>
  </si>
  <si>
    <t>625 N 1st St</t>
  </si>
  <si>
    <t>IV</t>
  </si>
  <si>
    <t>WC77</t>
  </si>
  <si>
    <t>GWT Marker - Altus III</t>
  </si>
  <si>
    <t>TX-6 and E Post Oak Ave</t>
  </si>
  <si>
    <t>Moran</t>
  </si>
  <si>
    <t>IW</t>
  </si>
  <si>
    <t>WC78</t>
  </si>
  <si>
    <t>GWT Marker - Friendship</t>
  </si>
  <si>
    <t>Shackelford County Courthouse</t>
  </si>
  <si>
    <t>225 S Main St</t>
  </si>
  <si>
    <t>Albany</t>
  </si>
  <si>
    <t>IX</t>
  </si>
  <si>
    <t>WC79</t>
  </si>
  <si>
    <t>GWT Marker - Mangum</t>
  </si>
  <si>
    <t>US-180 and CR-113</t>
  </si>
  <si>
    <t>IZ</t>
  </si>
  <si>
    <t>WC80</t>
  </si>
  <si>
    <t>GWT Marker - Lone Wolf</t>
  </si>
  <si>
    <t>Fort Griffin</t>
  </si>
  <si>
    <t>CR188 and CR184</t>
  </si>
  <si>
    <t>Throckmorton</t>
  </si>
  <si>
    <t>JA</t>
  </si>
  <si>
    <t>WC81</t>
  </si>
  <si>
    <t>GWT Marker - Lone Wolf II</t>
  </si>
  <si>
    <t>100 N Minter Ave</t>
  </si>
  <si>
    <t>Take a photograph of the Great Western Trail concrete marker.  Do not stop on the side of the road but instead park at the entrance to the rodeo arena and walk down to the marker on the fenceline.</t>
  </si>
  <si>
    <t>JB</t>
  </si>
  <si>
    <t>WC82</t>
  </si>
  <si>
    <t>GWT Marker - Carter</t>
  </si>
  <si>
    <t>Frank Rhodes Memorial Arena</t>
  </si>
  <si>
    <t>US 183, 0.7 miles north of TX-79</t>
  </si>
  <si>
    <t>JC</t>
  </si>
  <si>
    <t>WC83</t>
  </si>
  <si>
    <t>GWT Market - Canute</t>
  </si>
  <si>
    <t>Hashknife Ranch</t>
  </si>
  <si>
    <t>US-183, 13.2 miles south of US-277</t>
  </si>
  <si>
    <t>Seymour</t>
  </si>
  <si>
    <t>Take a photograph of the Hashknife Ranch sign and the Great Western Trail concrete marker.</t>
  </si>
  <si>
    <t>JD</t>
  </si>
  <si>
    <t>WC84</t>
  </si>
  <si>
    <t>GWT Marker - Leedey</t>
  </si>
  <si>
    <t>Seymour City Park</t>
  </si>
  <si>
    <t>100 Memorial Dr</t>
  </si>
  <si>
    <t>JE</t>
  </si>
  <si>
    <t>WC85</t>
  </si>
  <si>
    <t>GWT Marker - Camargo</t>
  </si>
  <si>
    <t>2368 US-283 BUS</t>
  </si>
  <si>
    <t>Take a photograph of the Texas historical marker for the Western Trail.</t>
  </si>
  <si>
    <t>JF</t>
  </si>
  <si>
    <t>WC86</t>
  </si>
  <si>
    <t>GWT Marker - Vici</t>
  </si>
  <si>
    <t>US-183 and FM-1763</t>
  </si>
  <si>
    <t>Vernon</t>
  </si>
  <si>
    <t>Take a photograph of the memorial for the horse Boco Bueno.</t>
  </si>
  <si>
    <t>JI</t>
  </si>
  <si>
    <t>WC87</t>
  </si>
  <si>
    <t>GWT Marker - Gage</t>
  </si>
  <si>
    <t>US-183, 0.6 miles north of FM 1763</t>
  </si>
  <si>
    <t>Take a photograph of the Great Western Trail concrete marker.  Do not park on the highway but instead use the ranch entrance across the road and walk over.</t>
  </si>
  <si>
    <t>JK</t>
  </si>
  <si>
    <t>WC88</t>
  </si>
  <si>
    <t>GWT Marker - Laverne</t>
  </si>
  <si>
    <t>US-183, 9.6 miles south of US-287</t>
  </si>
  <si>
    <t>JL</t>
  </si>
  <si>
    <t>WC89</t>
  </si>
  <si>
    <t>St Jacob's Well</t>
  </si>
  <si>
    <t>US-183 and CR-134</t>
  </si>
  <si>
    <t>JM</t>
  </si>
  <si>
    <t>WC90</t>
  </si>
  <si>
    <t>GWT Marker - Dodge City</t>
  </si>
  <si>
    <t>Wilbarger County Courthouse</t>
  </si>
  <si>
    <t>1700 Willbarger St</t>
  </si>
  <si>
    <t>JQ</t>
  </si>
  <si>
    <t>WC91</t>
  </si>
  <si>
    <t>GWT Marker - Trenton</t>
  </si>
  <si>
    <t>Red River Valley Museum</t>
  </si>
  <si>
    <t>4600 College Dr</t>
  </si>
  <si>
    <t>JR</t>
  </si>
  <si>
    <t>WC92</t>
  </si>
  <si>
    <t>GWT Marker - Stratton</t>
  </si>
  <si>
    <t>US-283, 8.2 miles north of US-287</t>
  </si>
  <si>
    <t>Often mistaked for the Chisholm Trail, they ran parallel for some distance but were usually no less than 90 miles apart.</t>
  </si>
  <si>
    <t>JS</t>
  </si>
  <si>
    <t>WC93</t>
  </si>
  <si>
    <t>The Texas Trail</t>
  </si>
  <si>
    <t>Doan's Crossing</t>
  </si>
  <si>
    <t>19980 CR-111 N</t>
  </si>
  <si>
    <t>JU</t>
  </si>
  <si>
    <t>WC94</t>
  </si>
  <si>
    <t>GWT Marker - Julesburg</t>
  </si>
  <si>
    <t>E1790 Rd and N2085 Rd</t>
  </si>
  <si>
    <t>Elmer</t>
  </si>
  <si>
    <t>Concrete marker and Doan's Crossing marker.</t>
  </si>
  <si>
    <t>JX</t>
  </si>
  <si>
    <t>WC95</t>
  </si>
  <si>
    <t>GWT Marker - Ogallala</t>
  </si>
  <si>
    <t>OK-5 and CR 210 S</t>
  </si>
  <si>
    <t>JY</t>
  </si>
  <si>
    <t>WC96</t>
  </si>
  <si>
    <t>GWT Marker - Bridgeport</t>
  </si>
  <si>
    <t>US-62, 3.7 miles east of US-283</t>
  </si>
  <si>
    <t>Altus</t>
  </si>
  <si>
    <t>JZ</t>
  </si>
  <si>
    <t>WC97</t>
  </si>
  <si>
    <t>Great Western Trail - Crawford</t>
  </si>
  <si>
    <t>Museum of the Western Prairie</t>
  </si>
  <si>
    <t>1100 Memorial Dr</t>
  </si>
  <si>
    <t>KA</t>
  </si>
  <si>
    <t>WC98</t>
  </si>
  <si>
    <t>Skeletal Rancher Monument</t>
  </si>
  <si>
    <t>E1610 Rd and CR 210 S</t>
  </si>
  <si>
    <t>KC</t>
  </si>
  <si>
    <t>WC99</t>
  </si>
  <si>
    <t>Crook County - Texas Trail</t>
  </si>
  <si>
    <t>16010 CR South 210</t>
  </si>
  <si>
    <t>Friendship</t>
  </si>
  <si>
    <t>KD</t>
  </si>
  <si>
    <t>GWT Marker - Spearfish</t>
  </si>
  <si>
    <t>Old Greer County Museum</t>
  </si>
  <si>
    <t>222 W Jefferson St</t>
  </si>
  <si>
    <t>Mangum</t>
  </si>
  <si>
    <t>KE</t>
  </si>
  <si>
    <t>GWT Marker - Belle Fourche</t>
  </si>
  <si>
    <t>OK-44 and N2090 Rd</t>
  </si>
  <si>
    <t>Lone Wolf</t>
  </si>
  <si>
    <t>KF</t>
  </si>
  <si>
    <t>GWT Marker - Bowman</t>
  </si>
  <si>
    <t>OK-9 and N2070 Rd</t>
  </si>
  <si>
    <t>KG</t>
  </si>
  <si>
    <t>GWT Marker - Miles City</t>
  </si>
  <si>
    <t>OK-55 and E1280 Rd</t>
  </si>
  <si>
    <t>Carter</t>
  </si>
  <si>
    <t>FH</t>
  </si>
  <si>
    <t>WH01</t>
  </si>
  <si>
    <t>John Lytle grave</t>
  </si>
  <si>
    <t>8a-6p</t>
  </si>
  <si>
    <t>head of cattle - Great Western only</t>
  </si>
  <si>
    <t>Canute Cemetery</t>
  </si>
  <si>
    <t>Route 66, 0.3 miles east of 9th St</t>
  </si>
  <si>
    <t>Canute</t>
  </si>
  <si>
    <t>FI</t>
  </si>
  <si>
    <t>WH02</t>
  </si>
  <si>
    <t>George Saunders grave</t>
  </si>
  <si>
    <t>OK-34, 2 miles north of Leedey</t>
  </si>
  <si>
    <t>Leedey</t>
  </si>
  <si>
    <t>IM</t>
  </si>
  <si>
    <t>WH03</t>
  </si>
  <si>
    <t>John Lytle marker</t>
  </si>
  <si>
    <t>500 &amp; $1.05</t>
  </si>
  <si>
    <t>Head of cattle and $1.05 extra per head - Great Western only</t>
  </si>
  <si>
    <t>Main St &amp; Broadway St</t>
  </si>
  <si>
    <t>Camargo</t>
  </si>
  <si>
    <t>JO</t>
  </si>
  <si>
    <t>WH04</t>
  </si>
  <si>
    <t>Doc Holliday</t>
  </si>
  <si>
    <t>$1.15 extra per head - Great Western only</t>
  </si>
  <si>
    <t>US-60, 3.6 miles west of Vici</t>
  </si>
  <si>
    <t>Vici</t>
  </si>
  <si>
    <t>JP</t>
  </si>
  <si>
    <t>WH05</t>
  </si>
  <si>
    <t>Matt Dillon</t>
  </si>
  <si>
    <t>$2.05 per head - for each trail</t>
  </si>
  <si>
    <t>OK-46 and E0370 Rd</t>
  </si>
  <si>
    <t>Gage</t>
  </si>
  <si>
    <t>KR</t>
  </si>
  <si>
    <t>WH06</t>
  </si>
  <si>
    <t>John Rufus Blocker</t>
  </si>
  <si>
    <t>10a-5p</t>
  </si>
  <si>
    <t>head of cattle - Great Western only and must also claim WC100</t>
  </si>
  <si>
    <t>US-64 and N1800 Rd</t>
  </si>
  <si>
    <t>Laverne</t>
  </si>
  <si>
    <t>FG</t>
  </si>
  <si>
    <t>WM01</t>
  </si>
  <si>
    <t>Medina County Cattle brands</t>
  </si>
  <si>
    <t>$ per head - Great Western</t>
  </si>
  <si>
    <t>Big Basin Prairie Reserve</t>
  </si>
  <si>
    <t>Park Road, 1.5 mile northeast of US-283</t>
  </si>
  <si>
    <t>Ashland</t>
  </si>
  <si>
    <t>Take a picture of the sign north of the well which reads 'St. Jacob's Well'.</t>
  </si>
  <si>
    <t>FU</t>
  </si>
  <si>
    <t>WM02</t>
  </si>
  <si>
    <t>YO Ranch Headquarters</t>
  </si>
  <si>
    <t>El Capitan</t>
  </si>
  <si>
    <t>510 N 2nd Ave</t>
  </si>
  <si>
    <t>Dodge City</t>
  </si>
  <si>
    <t>HM</t>
  </si>
  <si>
    <t>WM03</t>
  </si>
  <si>
    <t>Albany Steer</t>
  </si>
  <si>
    <t>US-34, 6.5 miles west of Trenton</t>
  </si>
  <si>
    <t>Trenton</t>
  </si>
  <si>
    <t>IT</t>
  </si>
  <si>
    <t>WM04</t>
  </si>
  <si>
    <t>Crossing the Herd</t>
  </si>
  <si>
    <t>WM05</t>
  </si>
  <si>
    <t>Town of Fort Supply</t>
  </si>
  <si>
    <t>Whittier St and Stevens Ave</t>
  </si>
  <si>
    <t>Madrid</t>
  </si>
  <si>
    <t>JN</t>
  </si>
  <si>
    <t>WM06</t>
  </si>
  <si>
    <t>El Capitan Longhorn</t>
  </si>
  <si>
    <t>Colorado Welcome Center</t>
  </si>
  <si>
    <t>20934 Co Rd 28</t>
  </si>
  <si>
    <t>Julesburg</t>
  </si>
  <si>
    <t>JT</t>
  </si>
  <si>
    <t>WM07</t>
  </si>
  <si>
    <t>Wild Horse Spring</t>
  </si>
  <si>
    <t>Boot Hill Cemetery</t>
  </si>
  <si>
    <t>Parkhill Dr and W 10th St</t>
  </si>
  <si>
    <t>KB</t>
  </si>
  <si>
    <t>WM08</t>
  </si>
  <si>
    <t>Sundance Kid</t>
  </si>
  <si>
    <t>Pioneer Trails Museum</t>
  </si>
  <si>
    <t>US-385, 0.4 miles south of US-26</t>
  </si>
  <si>
    <t>Bridgeport</t>
  </si>
  <si>
    <t>KH</t>
  </si>
  <si>
    <t>WM09</t>
  </si>
  <si>
    <t>Great Western Trail - Medora</t>
  </si>
  <si>
    <t>Fort Robinson State Park</t>
  </si>
  <si>
    <t>3200 US-20</t>
  </si>
  <si>
    <t>Crawford</t>
  </si>
  <si>
    <t>KI</t>
  </si>
  <si>
    <t>WM10</t>
  </si>
  <si>
    <t>Great Western Trail - Val Marie</t>
  </si>
  <si>
    <t>US-385 &amp; W 6th St</t>
  </si>
  <si>
    <t>Oelrichs</t>
  </si>
  <si>
    <t>Take a photograph of the skeletal cattle drive display.</t>
  </si>
  <si>
    <t>KJ</t>
  </si>
  <si>
    <t>WM11</t>
  </si>
  <si>
    <t>Great Western Trail - Regina</t>
  </si>
  <si>
    <t>Sundance Rest Area</t>
  </si>
  <si>
    <t>Industrial Ave and I-90</t>
  </si>
  <si>
    <t>Sundance</t>
  </si>
  <si>
    <t>Take a photograph of the Crook Couty historical marker notating the significance of the Texas Trail (Great Western Trail).</t>
  </si>
  <si>
    <t>KL</t>
  </si>
  <si>
    <t>WM12</t>
  </si>
  <si>
    <t>Cowboys at Work</t>
  </si>
  <si>
    <t>San Antonio Cemetery</t>
  </si>
  <si>
    <t>300 S Palmetto Ave</t>
  </si>
  <si>
    <t>Take a photograph of John Lytle's grave.  The cemetery entrance is off Palmetto Ave.</t>
  </si>
  <si>
    <t>EA</t>
  </si>
  <si>
    <t>City Cemetery #1</t>
  </si>
  <si>
    <t>1906 E Commerce St</t>
  </si>
  <si>
    <t>Take a photograph of George Saunders' grave.</t>
  </si>
  <si>
    <t>EB</t>
  </si>
  <si>
    <t>Take a photograph of the granite monument for John Lytle.</t>
  </si>
  <si>
    <t>EC</t>
  </si>
  <si>
    <t>Dodge City Visitors Bureau</t>
  </si>
  <si>
    <t>488 W Wyatt Earp Blvd</t>
  </si>
  <si>
    <t>Take a picture of the statue of Doc Holliday.</t>
  </si>
  <si>
    <t>ED</t>
  </si>
  <si>
    <t>400 W Wyatt Earp Blvd</t>
  </si>
  <si>
    <t>Take a picture of the statue of Matt Dillon.</t>
  </si>
  <si>
    <t>EL</t>
  </si>
  <si>
    <t>Dignowty Cemetery</t>
  </si>
  <si>
    <t>340 Potomac St</t>
  </si>
  <si>
    <t>Last drive on the Western Trail in 1893 from West Texas to Deadwood, SD</t>
  </si>
  <si>
    <t>Take a picture of John Blocker's headstone.</t>
  </si>
  <si>
    <t>EM</t>
  </si>
  <si>
    <t>Castroville Landmark Inn</t>
  </si>
  <si>
    <t>402 Florence St</t>
  </si>
  <si>
    <t>Take a photograph of the Medina County early cattle brand display just inside the main doors to the museum.</t>
  </si>
  <si>
    <t>EN</t>
  </si>
  <si>
    <t>historic ranch</t>
  </si>
  <si>
    <t>TX-41, 6.3 miles northwest of US-83</t>
  </si>
  <si>
    <t>Mountain Home</t>
  </si>
  <si>
    <t>Take a photograph of your motorcycle in front the the YO Ranch sign at the headquarters entrance.</t>
  </si>
  <si>
    <t>EO</t>
  </si>
  <si>
    <t>Blue Duck Winery</t>
  </si>
  <si>
    <t>248 S Main St</t>
  </si>
  <si>
    <t>Take a photograph of your motorcycle parked in front of the large steer skull in the old gas station parking lot and next to the Blue Duck Winery.</t>
  </si>
  <si>
    <t>EP</t>
  </si>
  <si>
    <t>Jackson County Courthouse</t>
  </si>
  <si>
    <t>101 N Main St</t>
  </si>
  <si>
    <t>Take a photograph of the sculpture of the cowboy crossing the river.</t>
  </si>
  <si>
    <t>EQ</t>
  </si>
  <si>
    <t>Centennial Park</t>
  </si>
  <si>
    <t>US-183 &amp; Miles Ave</t>
  </si>
  <si>
    <t>Fort Supply</t>
  </si>
  <si>
    <t>Take a photograph of the park display for the Town of Fort Supply.  There are two displays so be careful to get the correct one.  The actual Fort Supply historical site is by appointment only, so this is the next best option.</t>
  </si>
  <si>
    <t>KN</t>
  </si>
  <si>
    <t>511 N 2nd Ave</t>
  </si>
  <si>
    <t>Take a picture of the El Capitan Longhorn sculpture.</t>
  </si>
  <si>
    <t>EE</t>
  </si>
  <si>
    <t>NE-61, 4.7 miles north of Grant</t>
  </si>
  <si>
    <t>Eckery</t>
  </si>
  <si>
    <t>watering stop for cattle drives</t>
  </si>
  <si>
    <t>Take a picture of the historical sign referencing the Wild Horse Spring.</t>
  </si>
  <si>
    <t>EI</t>
  </si>
  <si>
    <t>Crook County Museum</t>
  </si>
  <si>
    <t>309 E Cleveland St</t>
  </si>
  <si>
    <t>Take a photograph of the statue of the Sundance Kid on the corner of the building.</t>
  </si>
  <si>
    <t>EK</t>
  </si>
  <si>
    <t>North Dakota Cowboy Hall of Fame</t>
  </si>
  <si>
    <t>250 Main St</t>
  </si>
  <si>
    <t>Medora</t>
  </si>
  <si>
    <t>EF</t>
  </si>
  <si>
    <t>Val Marie School</t>
  </si>
  <si>
    <t>100 Centre St</t>
  </si>
  <si>
    <t>Val Marie</t>
  </si>
  <si>
    <t>SK</t>
  </si>
  <si>
    <t>EG</t>
  </si>
  <si>
    <t>Canadian Western Agribition</t>
  </si>
  <si>
    <t>11th Ave and Lewan Dr</t>
  </si>
  <si>
    <t>Regina</t>
  </si>
  <si>
    <t>EH</t>
  </si>
  <si>
    <t>National Ranching Heritage Center</t>
  </si>
  <si>
    <t>3121 4th St</t>
  </si>
  <si>
    <t>Lubbock</t>
  </si>
  <si>
    <t>Take a photograph of the cowboy on a horse that is drinking water.</t>
  </si>
  <si>
    <t>EJ</t>
  </si>
  <si>
    <t>YG01</t>
  </si>
  <si>
    <t>Heroes Café</t>
  </si>
  <si>
    <t>Chuck Wagon stop</t>
  </si>
  <si>
    <t>115 S Main St</t>
  </si>
  <si>
    <t>10:30a-9:00p</t>
  </si>
  <si>
    <t>Take a Chuck Wagon stop at this location, e-mail in receipt.  See bonus book.</t>
  </si>
  <si>
    <t>$1 extra off for each meal bonus</t>
  </si>
  <si>
    <t>ER</t>
  </si>
  <si>
    <t>MHSR</t>
  </si>
  <si>
    <t>Moody High School Class of 1970 50th Reunion</t>
  </si>
  <si>
    <t>Moody High School</t>
  </si>
  <si>
    <t>11862 S Lone Star Parkway</t>
  </si>
  <si>
    <t>Moody</t>
  </si>
  <si>
    <t>11:30 am Saturday May 2</t>
  </si>
  <si>
    <t>Be a part of the rally group photo bonus taking place at 11:30 sharp at the Moody HS Class of 1970 50th Reunion.  Rider's (and pillion's) face and rally flag must be visible in the picture.  Rally staff will take the photograph.</t>
  </si>
  <si>
    <t>500 &amp; $3</t>
  </si>
  <si>
    <t>head of cattle and $3 extra per head - for each trail</t>
  </si>
  <si>
    <t>ES</t>
  </si>
  <si>
    <t>YFWS</t>
  </si>
  <si>
    <t>The Fort Worth Herd</t>
  </si>
  <si>
    <t>131 E Exchange Avev</t>
  </si>
  <si>
    <t>11:30a or 4:00p</t>
  </si>
  <si>
    <t>Take a picture of YOU and your rally flag with the cattle drive in the background ensuring there is at least a horse, a steer, and a cowboy in the picture too.</t>
  </si>
  <si>
    <t>$5 extra per head - for all trails</t>
  </si>
  <si>
    <t>ET</t>
  </si>
  <si>
    <t>CSFG</t>
  </si>
  <si>
    <t>Fiddlers Green - Parsons Mounted Cavalry</t>
  </si>
  <si>
    <t>Texas A&amp;M Corps of Cadets</t>
  </si>
  <si>
    <t>FM 2818 &amp; F &amp; B Road</t>
  </si>
  <si>
    <t>College Station</t>
  </si>
  <si>
    <t>Take a picture of the cavalry wagon on the corner of the Fiddler's Green location.</t>
  </si>
  <si>
    <t>GRB2</t>
  </si>
  <si>
    <t>Thursday Meal Bonus</t>
  </si>
  <si>
    <t>anytime Thursday CDT</t>
  </si>
  <si>
    <t>$ off per mile on mileage penalty</t>
  </si>
  <si>
    <t>YEBS</t>
  </si>
  <si>
    <t>Electronic E-mail Bonus Submission</t>
  </si>
  <si>
    <t>Confirm prior to start</t>
  </si>
  <si>
    <t>pre-rally check-in</t>
  </si>
  <si>
    <t>Confirm you will do e-mail scoring versus standard scoring at end.</t>
  </si>
  <si>
    <t>Decrease mileage penalty by 50%</t>
  </si>
  <si>
    <t>EU</t>
  </si>
  <si>
    <t>YSPT</t>
  </si>
  <si>
    <t>Spotwalla Bonus Submission</t>
  </si>
  <si>
    <t>Pre-rally bonus</t>
  </si>
  <si>
    <t>Provide Spotwalla link to staff and also join the public Spotwalla page.</t>
  </si>
  <si>
    <t>Decrease mileage penalty by amount shown (taken before YEBS)</t>
  </si>
  <si>
    <t>KQ</t>
  </si>
  <si>
    <t>YGIV</t>
  </si>
  <si>
    <t>Donation Bonus</t>
  </si>
  <si>
    <t>Purchase a $20 raffle ticket for which proceeds go to charitable cause.</t>
  </si>
  <si>
    <t>KP</t>
  </si>
  <si>
    <t>GRB1</t>
  </si>
  <si>
    <t>Stop, kickstands down to kickstands up, for 45 at eating establishment outlined in rally book and e-mail picture of receipt to scoring.</t>
  </si>
  <si>
    <t>Friday Meal Bonus</t>
  </si>
  <si>
    <t>anytime Friday CDT</t>
  </si>
  <si>
    <t>GRB4</t>
  </si>
  <si>
    <t>Saturday Meal Bonus</t>
  </si>
  <si>
    <t>anytime Saturday CDT</t>
  </si>
  <si>
    <t>SLP1</t>
  </si>
  <si>
    <t>Sleep Bonus #1</t>
  </si>
  <si>
    <t>start Wed-end Thurs CDT</t>
  </si>
  <si>
    <t>dollars off mileage penalty</t>
  </si>
  <si>
    <t>See rally book for precise instructions.</t>
  </si>
  <si>
    <t>SLP2</t>
  </si>
  <si>
    <t>Sleep Bonus #2</t>
  </si>
  <si>
    <t>start Thurs-end Fri CDT</t>
  </si>
  <si>
    <t>Name</t>
  </si>
  <si>
    <t>Desc</t>
  </si>
  <si>
    <t>CC01-anytime-CT Marker - Duncan II</t>
  </si>
  <si>
    <t>10  Head of cattle - Chisholm</t>
  </si>
  <si>
    <t>CC02-anytime-CT Marker - Duncan III</t>
  </si>
  <si>
    <t>CC03-anytime-CT Marker - Comanche</t>
  </si>
  <si>
    <t>177  Head of cattle - Chisholm</t>
  </si>
  <si>
    <t>CC04-anytime-CT Marker - Marlow</t>
  </si>
  <si>
    <t>46  Head of cattle - Chisholm</t>
  </si>
  <si>
    <t>CC05-anytime-CT Marker - Marlow II</t>
  </si>
  <si>
    <t>45  Head of cattle - Chisholm</t>
  </si>
  <si>
    <t>CC06-anytime-CT Marker - Marlow III</t>
  </si>
  <si>
    <t>23  Head of cattle - Chisholm</t>
  </si>
  <si>
    <t>CC07-anytime-CT Marker - Duncan IV</t>
  </si>
  <si>
    <t>31  Head of cattle - Chisholm</t>
  </si>
  <si>
    <t>CC08-anytime-CT Marker - Duncan V</t>
  </si>
  <si>
    <t>12  Head of cattle - Chisholm</t>
  </si>
  <si>
    <t>CC09-anytime-CT Marker - Duncan VI</t>
  </si>
  <si>
    <t>CC10-anytime-CT Marker - Duncan</t>
  </si>
  <si>
    <t>CC11-anytime-CT Marker - Duncan VII</t>
  </si>
  <si>
    <t>163  Head of cattle - Chisholm</t>
  </si>
  <si>
    <t>CC12-anytime-CT Marker - Empire City</t>
  </si>
  <si>
    <t>33  Head of cattle - Chisholm</t>
  </si>
  <si>
    <t>CC13-anytime-CT Marker - Duncan VIII</t>
  </si>
  <si>
    <t>22  Head of cattle - Chisholm</t>
  </si>
  <si>
    <t>CC14-anytime-CT Marker - Duncan IX</t>
  </si>
  <si>
    <t>219  Head of cattle - Chisholm</t>
  </si>
  <si>
    <t>CC15-anytime-CT Marker - Duncan X</t>
  </si>
  <si>
    <t>65  Head of cattle - Chisholm</t>
  </si>
  <si>
    <t>CC16-anytime-CT Marker - Duncan XI</t>
  </si>
  <si>
    <t>130  Head of cattle - Chisholm</t>
  </si>
  <si>
    <t>CC17-anytime-CT Marker - Duncan XII</t>
  </si>
  <si>
    <t>CC18-anytime-CT Marker - Duncan XIII</t>
  </si>
  <si>
    <t>CC19-anytime-CT Marker - Duncan XIV</t>
  </si>
  <si>
    <t>151  Head of cattle - Chisholm</t>
  </si>
  <si>
    <t>CC20-anytime-CT Marker - Duncan XV</t>
  </si>
  <si>
    <t>CC21-anytime-CT Marker - Duncan XVI</t>
  </si>
  <si>
    <t>CC22-anytime-CT Marker - Duncan XVII</t>
  </si>
  <si>
    <t>CC23-anytime-CT Marker - Duncan XVIII</t>
  </si>
  <si>
    <t>154  Head of cattle - Chisholm</t>
  </si>
  <si>
    <t>CC24-anytime-CT Marker - Nocona</t>
  </si>
  <si>
    <t>200  Head of cattle - Chisholm</t>
  </si>
  <si>
    <t>CC25-anytime-CT Marker - Terral</t>
  </si>
  <si>
    <t>215  Head of cattle - Chisholm</t>
  </si>
  <si>
    <t>CC26-anytime-CT Marker - Terral II</t>
  </si>
  <si>
    <t>35  Head of cattle - Chisholm</t>
  </si>
  <si>
    <t>CC27-anytime-CT Marker - Ryan VII</t>
  </si>
  <si>
    <t>CC28-anytime-CT Marker - Terral IV</t>
  </si>
  <si>
    <t>26  Head of cattle - Chisholm</t>
  </si>
  <si>
    <t>CC29-anytime-CT Marker - Terral III</t>
  </si>
  <si>
    <t>CC30-anytime-CT Marker - Ryan</t>
  </si>
  <si>
    <t>27  Head of cattle - Chisholm</t>
  </si>
  <si>
    <t>CC31-anytime-CT Marker - Ryan II</t>
  </si>
  <si>
    <t>CC32-anytime-CT Marker - Ryan III</t>
  </si>
  <si>
    <t>235  Head of cattle - Chisholm</t>
  </si>
  <si>
    <t>CC33-anytime-CT Marker - Ryan IV</t>
  </si>
  <si>
    <t>25  Head of cattle - Chisholm</t>
  </si>
  <si>
    <t>CC34-anytime-CT Marker - Ryan V</t>
  </si>
  <si>
    <t>CC35-anytime-CT Marker - Waurika</t>
  </si>
  <si>
    <t>17  Head of cattle - Chisholm</t>
  </si>
  <si>
    <t>CC36-anytime-CT Marker - Ryan VI</t>
  </si>
  <si>
    <t>198  Head of cattle - Chisholm</t>
  </si>
  <si>
    <t>CC37-anytime-CT Marker - Comanche II</t>
  </si>
  <si>
    <t>CC38-anytime-CT Marker - Waurika II</t>
  </si>
  <si>
    <t>150  Head of cattle - Chisholm</t>
  </si>
  <si>
    <t>CC39-anytime-CT Marker - Waurika III</t>
  </si>
  <si>
    <t>CC40-8a-10p-Chisholm Trail - Southern Most Point</t>
  </si>
  <si>
    <t>24  Head of cattle - Chisholm</t>
  </si>
  <si>
    <t>CC41-anytime-Chisholm Trailer marker</t>
  </si>
  <si>
    <t>CC42-anytime-Chisholm Trail sign</t>
  </si>
  <si>
    <t>21  Head of cattle - Chisholm</t>
  </si>
  <si>
    <t>CC43-daylight only-Chisholm Trail in Denton County</t>
  </si>
  <si>
    <t>51  Head of cattle - Chisholm</t>
  </si>
  <si>
    <t>CC44-daylight only-Chisholm Trail sign</t>
  </si>
  <si>
    <t>CC45-daylight only-Chisholm Trail - Nocona</t>
  </si>
  <si>
    <t>50  Head of cattle - Chisholm</t>
  </si>
  <si>
    <t>CC46-anytime-Chisholm Trail Crossing</t>
  </si>
  <si>
    <t>245  Head of cattle - Chisholm</t>
  </si>
  <si>
    <t>CC47-anytime-Chisholm Trail longhorn</t>
  </si>
  <si>
    <t>75  Head of cattle - Chisholm</t>
  </si>
  <si>
    <t>CC48-daylight only-FAME Academy Mural</t>
  </si>
  <si>
    <t>268  Head of cattle - Chisholm</t>
  </si>
  <si>
    <t>CC49-daylight only-Chisholm Marker</t>
  </si>
  <si>
    <t>CC50-anytime-Chisholm Trail granite marker</t>
  </si>
  <si>
    <t>CC51-anytime-Chisholm Trail split sign</t>
  </si>
  <si>
    <t>47  Head of cattle - Chisholm</t>
  </si>
  <si>
    <t>CC52-daylight only-Silver City Cemetery</t>
  </si>
  <si>
    <t>233  Head of cattle - Chisholm</t>
  </si>
  <si>
    <t>CC53-anytime-Chisholm Park sign</t>
  </si>
  <si>
    <t>CC54-sunrise to midnight-Chisholm Trail sign - Donna Park</t>
  </si>
  <si>
    <t>CC55-anytime-Chisholm Trail Marker</t>
  </si>
  <si>
    <t>60  Head of cattle - Chisholm</t>
  </si>
  <si>
    <t>CC56-daylight only-Cattle Drive Silhouette</t>
  </si>
  <si>
    <t>58  Head of cattle - Chisholm</t>
  </si>
  <si>
    <t>CC57-daylight only-Chuck Wagon Silhoutette</t>
  </si>
  <si>
    <t>CC58-anytime-Chisholm Trail Monument</t>
  </si>
  <si>
    <t>CC59-daylight only-Ghost Riders of the Chisholm Trail</t>
  </si>
  <si>
    <t>CC60-daylight only-Chisholm Trail - Medford</t>
  </si>
  <si>
    <t>CC61-anytime-Caldwell and the Chisholm Trail</t>
  </si>
  <si>
    <t>CC62-anytime-Chisholm Trail - Caldwell</t>
  </si>
  <si>
    <t>CC63-anytime-Chisholm Trail monument</t>
  </si>
  <si>
    <t>49  Head of cattle - Chisholm</t>
  </si>
  <si>
    <t>CC64-anytime-Chisholm Trail in Sumner County</t>
  </si>
  <si>
    <t>CC65-daylight only-Chisholm Trail monument</t>
  </si>
  <si>
    <t>48  Head of cattle - Chisholm</t>
  </si>
  <si>
    <t>CC66-anytime-Chisholm Trail - Clearwater</t>
  </si>
  <si>
    <t>CC67-anytime-Chisholm Trail in Sedgwick County</t>
  </si>
  <si>
    <t>37  Head of cattle - Chisholm</t>
  </si>
  <si>
    <t>CC68-anytime-Chisholm Trail - Abilene</t>
  </si>
  <si>
    <t>40  Head of cattle - Chisholm</t>
  </si>
  <si>
    <t>CC69-anytime-Historical Kansas</t>
  </si>
  <si>
    <t>CC70-anytime-Chisholm Trail Centennial Marker</t>
  </si>
  <si>
    <t>CC71-anytime-Old Chisholm Trail Historical Marker</t>
  </si>
  <si>
    <t>14  Head of cattle - Chisholm</t>
  </si>
  <si>
    <t>CC72-anytime-Seguin Cattle Trail Marker</t>
  </si>
  <si>
    <t>13  Head of cattle - Chisholm</t>
  </si>
  <si>
    <t>CC73-daylight only-Chisholm Trail sign</t>
  </si>
  <si>
    <t>CC74-anytime-Chisholm Cattle Trail historical marker</t>
  </si>
  <si>
    <t>CC76-daylight only-Chisholm Trail - Round Rock</t>
  </si>
  <si>
    <t>CC77-anytime-Chisholm Trail sign</t>
  </si>
  <si>
    <t>5  Head of cattle - Chisholm</t>
  </si>
  <si>
    <t>CC78-daylight only-Up the Chisholm Trail obelisk</t>
  </si>
  <si>
    <t>CC79-anytime-Chisholm Trail - Indian Springs</t>
  </si>
  <si>
    <t>CC80-7a-10p-Chisholm Trail - Kimball Crossing</t>
  </si>
  <si>
    <t>CC81-10a-5p R-F-Chisholm Trail sign</t>
  </si>
  <si>
    <t>CC82-anytime-Bucking Cowboy</t>
  </si>
  <si>
    <t>CH01-daylight only-Joseph McCoy - Denison</t>
  </si>
  <si>
    <t>50  Head of cattle - Chisholm only</t>
  </si>
  <si>
    <t>CH02-daylight only-Grave of Jesse Chisholm</t>
  </si>
  <si>
    <t>50  Head of cattle - for each trail</t>
  </si>
  <si>
    <t>CH03-anytime-Statue of Jesse Chisholm</t>
  </si>
  <si>
    <t>CH04-anytime-Grave of Joseph McCoy</t>
  </si>
  <si>
    <t>CH05-anytime-Knox College - Joseph McCoy</t>
  </si>
  <si>
    <t>1000  head of cattle - Chisholm only</t>
  </si>
  <si>
    <t>CH06-anytime-Monument to Jesse Chisholm</t>
  </si>
  <si>
    <t>CH07-daylight only-Grave of Mark Withers</t>
  </si>
  <si>
    <t>500  head of cattle - Chisholm and Shawnee only</t>
  </si>
  <si>
    <t>CH08-daylight only-Jesse Chisholm marker</t>
  </si>
  <si>
    <t>CM01-daylight only-Red River Station</t>
  </si>
  <si>
    <t>21  $ per head - Chisholm</t>
  </si>
  <si>
    <t>CM02-daylight only-Chisholm Trail Obelisk</t>
  </si>
  <si>
    <t>19  $ per head - Chisholm</t>
  </si>
  <si>
    <t>CM03-daylight only-On the Chisholm Trail sculpture</t>
  </si>
  <si>
    <t>20  $ per head - Chisholm</t>
  </si>
  <si>
    <t>CM04-daylight only-Fred Trading Post</t>
  </si>
  <si>
    <t>22  $ per head - Chisholm</t>
  </si>
  <si>
    <t>CM05-anytime-Longhorn Cattle Drive</t>
  </si>
  <si>
    <t>33  $ per head - Chisholm</t>
  </si>
  <si>
    <t>CM06-anytime-Chisholm Trail stone marker</t>
  </si>
  <si>
    <t>34  $ per head - Chisholm</t>
  </si>
  <si>
    <t>55  $ per head - Chisholm</t>
  </si>
  <si>
    <t>CM08-anytime-Terminus of the Chisholm Trail</t>
  </si>
  <si>
    <t>40  $ per head - Chisholm</t>
  </si>
  <si>
    <t>CM09-anytime-Cowboys and Longhorn</t>
  </si>
  <si>
    <t>24  $ per head - Chisholm</t>
  </si>
  <si>
    <t>CM10-daylight only-Fleetwood Store and Family Cemetery</t>
  </si>
  <si>
    <t>17  $ per head - Chisholm</t>
  </si>
  <si>
    <t>CM11-daylight only-Original Stagecoach Inn</t>
  </si>
  <si>
    <t>6  $ per head - Chisholm</t>
  </si>
  <si>
    <t>CM12-daylight only-Branding the Brazos</t>
  </si>
  <si>
    <t>CM13-anytime-Chisholm Trail Mural</t>
  </si>
  <si>
    <t>11  $ per head - Chisholm</t>
  </si>
  <si>
    <t>GC01-anytime-Artesia on the Trail</t>
  </si>
  <si>
    <t>284  Head of cattle - Goodnight-Loving</t>
  </si>
  <si>
    <t>GC02-daylight only-Trinchera Pass</t>
  </si>
  <si>
    <t>354  Head of cattle - Goodnight-Loving</t>
  </si>
  <si>
    <t>GC03-anytime-Capulin marker</t>
  </si>
  <si>
    <t>349  Head of cattle - Goodnight-Loving</t>
  </si>
  <si>
    <t>GC04-anytime-Castle Gap</t>
  </si>
  <si>
    <t>206  Head of cattle - Goodnight-Loving</t>
  </si>
  <si>
    <t>GC05-anytime-Fort Stockton Comanche Springs</t>
  </si>
  <si>
    <t>222  Head of cattle - Goodnight-Loving</t>
  </si>
  <si>
    <t>GC06-anytime-Early Morning on the Goodnight-Loving Trail</t>
  </si>
  <si>
    <t>124  Head of cattle - Goodnight-Loving</t>
  </si>
  <si>
    <t>GC07-9a-5p-Ft. Belknap - start of the Goodnight-Loving trail</t>
  </si>
  <si>
    <t>129  Head of cattle - Goodnight-Loving</t>
  </si>
  <si>
    <t>GC08-anytime-Goodnight-Loving in Mosquero</t>
  </si>
  <si>
    <t>324  Head of cattle - Goodnight-Loving</t>
  </si>
  <si>
    <t>GC09-anytime-Goodnight-Loving Trail</t>
  </si>
  <si>
    <t>289  Head of cattle - Goodnight-Loving</t>
  </si>
  <si>
    <t>GC10-daylight only-Horsehead Crossing - Actual</t>
  </si>
  <si>
    <t>365  Head of cattle - Goodnight-Loving</t>
  </si>
  <si>
    <t>GC11-anytime-Horsehead Crossing historical marker</t>
  </si>
  <si>
    <t>55  Head of cattle - Goodnight-Loving</t>
  </si>
  <si>
    <t>GC12-anytime-Latham Station</t>
  </si>
  <si>
    <t>468  Head of cattle - Goodnight-Loving</t>
  </si>
  <si>
    <t>GC13-anytime-Goodnight-Loving Trail</t>
  </si>
  <si>
    <t>250  Head of cattle - Goodnight-Loving</t>
  </si>
  <si>
    <t>GC14-anytime-Loving's Bend</t>
  </si>
  <si>
    <t>270  Head of cattle - Goodnight-Loving</t>
  </si>
  <si>
    <t>GC15-anytime-Pope's Crossing</t>
  </si>
  <si>
    <t>264  Head of cattle - Goodnight-Loving</t>
  </si>
  <si>
    <t>GC16-daylight only-Raton Pass - "Uncle Dick"</t>
  </si>
  <si>
    <t>367  Head of cattle - Goodnight-Loving</t>
  </si>
  <si>
    <t>GC17-daylight only-The Trail Boss</t>
  </si>
  <si>
    <t>285  Head of cattle - Goodnight-Loving</t>
  </si>
  <si>
    <t>GC18-anytime-Trail Days - Charles Goodnight</t>
  </si>
  <si>
    <t>410  Head of cattle - Goodnight-Loving</t>
  </si>
  <si>
    <t>GH01-anytime-1855 Home of Oliver Loving</t>
  </si>
  <si>
    <t>GH02-daylight only-Bose Ikard grave</t>
  </si>
  <si>
    <t>100  head of cattle - for each trail</t>
  </si>
  <si>
    <t>GH03-daylight only-Charles Goodnight grave</t>
  </si>
  <si>
    <t>500  Head of cattle - for each trail</t>
  </si>
  <si>
    <t>GH04-anytime-Charles Goodnight statue</t>
  </si>
  <si>
    <t>500  head of cattle - Goodnight-Loving only</t>
  </si>
  <si>
    <t>GH05-daylight only-John S Chisum</t>
  </si>
  <si>
    <t>GH06-daylight only-Oliver Loving grave</t>
  </si>
  <si>
    <t>100  head of cattle - Goodnight-Loving only</t>
  </si>
  <si>
    <t>GH07-daylight only-Oliver Loving - Big Valley Ranch</t>
  </si>
  <si>
    <t>GM01-anytime-Fort Concho</t>
  </si>
  <si>
    <t>18  $ per head - Goodnight-Loving</t>
  </si>
  <si>
    <t>GM02-anytime-Old Fort Sumner</t>
  </si>
  <si>
    <t>37  $ per head - Goodnight-Loving</t>
  </si>
  <si>
    <t>GM03-daylight only-Goodnight Barn</t>
  </si>
  <si>
    <t>50  $ per head - Goodnight-Loving</t>
  </si>
  <si>
    <t>GM04-daylight only-JAL Cattle Drive art</t>
  </si>
  <si>
    <t>29  $ per head - Goodnight-Loving</t>
  </si>
  <si>
    <t>GM05-daylight only-Plaza Hotel</t>
  </si>
  <si>
    <t>43  $ per head - Goodnight-Loving</t>
  </si>
  <si>
    <t>GM06-daylight only-Swan Land and Cattle</t>
  </si>
  <si>
    <t>63  $ per head - Goodnight-Loving</t>
  </si>
  <si>
    <t>GM07-daylight only-Trails Part III</t>
  </si>
  <si>
    <t>60  $ per head - Goodnight-Loving</t>
  </si>
  <si>
    <t>SC01-daylight only-Busted LaSalle statue</t>
  </si>
  <si>
    <t>344  Head of cattle - Shawnee</t>
  </si>
  <si>
    <t>SC02-anytime-Butterfield Overland Mail Boggy Depot</t>
  </si>
  <si>
    <t>600  Head of cattle - Shawnee</t>
  </si>
  <si>
    <t>SC03-anytime-Colbert's Ferry</t>
  </si>
  <si>
    <t>520  Head of cattle - Shawnee</t>
  </si>
  <si>
    <t>SC04-daylight only-Eastern OK State U Cattle Drive</t>
  </si>
  <si>
    <t>703  Head of cattle - Shawnee</t>
  </si>
  <si>
    <t>SC05-9a-4p-Military Road - Fort Washita</t>
  </si>
  <si>
    <t>567  Head of cattle - Shawnee</t>
  </si>
  <si>
    <t>SC06-daylight only-Preston Road - Shawnee Trail</t>
  </si>
  <si>
    <t>511  Head of cattle - Shawnee</t>
  </si>
  <si>
    <t>SC07-daylight only-Shawnee Cattle Trail</t>
  </si>
  <si>
    <t>276  Head of cattle - Shawnee</t>
  </si>
  <si>
    <t>SC08-daylight only-Fort Johnson - Shawnee Trail</t>
  </si>
  <si>
    <t>SC09-daylight only-Frisco Central Park cattle drive</t>
  </si>
  <si>
    <t>407  Head of cattle - Shawnee</t>
  </si>
  <si>
    <t>SC10-daylight only-Pioneer Plaza Cattle Drive</t>
  </si>
  <si>
    <t>355  Head of cattle - Shawnee</t>
  </si>
  <si>
    <t>SC11-M-F 9a-5p-Cowboys</t>
  </si>
  <si>
    <t>400  Head of cattle - Shawnee</t>
  </si>
  <si>
    <t>SH01-anytime-Figure 2 Ranch</t>
  </si>
  <si>
    <t>SH02-daylight only-Grave of George C Duffield</t>
  </si>
  <si>
    <t>1000  head of cattle - Shawnee only</t>
  </si>
  <si>
    <t>SH03-anytime-Site of McKenzie College</t>
  </si>
  <si>
    <t>SM01-anytime-Fort Blair/Fort Baxter</t>
  </si>
  <si>
    <t>32  $ per head Shawnee</t>
  </si>
  <si>
    <t>SM02-anytime-Fort Gibson/Jefferson Davis well</t>
  </si>
  <si>
    <t>26  $ per head Shawnee</t>
  </si>
  <si>
    <t>SM03-daylight only-Fort Scott Livestock Marker</t>
  </si>
  <si>
    <t>35  $ per head Shawnee</t>
  </si>
  <si>
    <t>SM04-daylight only-Kansas City Livestock Exchange</t>
  </si>
  <si>
    <t>41  $ per head Shawnee</t>
  </si>
  <si>
    <t>SM05-daylight only-St. Joseph Livestock Exchange</t>
  </si>
  <si>
    <t>44  $ per head Shawnee</t>
  </si>
  <si>
    <t>SM06-anytime-Trading Post of Holland Coffee</t>
  </si>
  <si>
    <t>16  $ per head Shawnee</t>
  </si>
  <si>
    <t>SM07-daylight only-Trails End Cattle Drive</t>
  </si>
  <si>
    <t>SM08-anytime-Union Stockyards Gate</t>
  </si>
  <si>
    <t>63  $ per head Shawnee</t>
  </si>
  <si>
    <t>WC01-anytime-Great Western Trail - Ogallala</t>
  </si>
  <si>
    <t>60  Head of cattle - Great Western</t>
  </si>
  <si>
    <t>WC02-anytime-GWT Marker - Brownsville</t>
  </si>
  <si>
    <t>134  Head of cattle - Great Western</t>
  </si>
  <si>
    <t>WC03-sunrise to midnight-GWT Marker - Donna</t>
  </si>
  <si>
    <t>113  Head of cattle - Great Western</t>
  </si>
  <si>
    <t>WC04-anytime-GWT Marker - Edinburg</t>
  </si>
  <si>
    <t>1  Head of cattle - Great Western</t>
  </si>
  <si>
    <t>WC05-anytime-GWT Marker - Falfurrias</t>
  </si>
  <si>
    <t>49  Head of cattle - Great Western</t>
  </si>
  <si>
    <t>WC06-anytime-GWT Marker - Alice</t>
  </si>
  <si>
    <t>35  Head of cattle - Great Western</t>
  </si>
  <si>
    <t>WC07-daylight only-GWT Marker - Alice II</t>
  </si>
  <si>
    <t>25  Head of cattle - Great Western</t>
  </si>
  <si>
    <t>WC08-daylight only-GWT Marker - Alice III</t>
  </si>
  <si>
    <t>17  Head of cattle - Great Western</t>
  </si>
  <si>
    <t>WC09-daylight only-GWT Marker - Sandia</t>
  </si>
  <si>
    <t>11  Head of cattle - Great Western</t>
  </si>
  <si>
    <t>WC10-anytime-GWT Marker - George West</t>
  </si>
  <si>
    <t>8  Head of cattle - Great Western</t>
  </si>
  <si>
    <t>WC100-anytime-Great Western Trail - Spearfish</t>
  </si>
  <si>
    <t>149  Head of cattle - Great Western</t>
  </si>
  <si>
    <t>WC101-anytime-Great Western Trail - Belle Fourche</t>
  </si>
  <si>
    <t>151  Head of cattle - Great Western</t>
  </si>
  <si>
    <t>WC102-anytime-Great Western Trail - Bowman</t>
  </si>
  <si>
    <t>164  Head of cattle - Great Western</t>
  </si>
  <si>
    <t>WC103-anytime-Great Western Trail - Miles City</t>
  </si>
  <si>
    <t>173  Head of cattle - Great Western</t>
  </si>
  <si>
    <t>WC11-anytime-Lytle Veterans Memorial Park</t>
  </si>
  <si>
    <t>78  Head of cattle - Great Western</t>
  </si>
  <si>
    <t>WC12-anytime-GWT Marker - San Antonio</t>
  </si>
  <si>
    <t>WC13-anytime-Boerne Stage</t>
  </si>
  <si>
    <t>WC14-anytime-GWT Marker - Bandera</t>
  </si>
  <si>
    <t>WC15-daylight only-GWT Marker - Boerne I</t>
  </si>
  <si>
    <t>WC16-Varies-GWT Marker - Boerne II</t>
  </si>
  <si>
    <t>WC17-daylight only-GWT Marker - Bandera IV</t>
  </si>
  <si>
    <t>12  Head of cattle - Great Western</t>
  </si>
  <si>
    <t>WC18-anytime-GWT Marker - Bandera VI</t>
  </si>
  <si>
    <t>WC19-daylight only-GWT Marker - Kerrville</t>
  </si>
  <si>
    <t>WC20-daylight only-GWT Marker - Ingram</t>
  </si>
  <si>
    <t>75  Head of cattle - Great Western</t>
  </si>
  <si>
    <t>WC21-daylight only-Great Western Cattle Trail</t>
  </si>
  <si>
    <t>13  Head of cattle - Great Western</t>
  </si>
  <si>
    <t>WC22-daylight only-GWT Marker - Harper</t>
  </si>
  <si>
    <t>14  Head of cattle - Great Western</t>
  </si>
  <si>
    <t>WC24-daylight only-GWT Marker - Harper II</t>
  </si>
  <si>
    <t>81  Head of cattle - Great Western</t>
  </si>
  <si>
    <t>WC25-daylight only-GWT Marker - Junction</t>
  </si>
  <si>
    <t>WC26-daylight only-GWT Marker - Yates</t>
  </si>
  <si>
    <t>45  Head of cattle - Great Western</t>
  </si>
  <si>
    <t>WC27-anytime-GWT Marker - London</t>
  </si>
  <si>
    <t>7  Head of cattle - Great Western</t>
  </si>
  <si>
    <t>WC28-anytime-GWT Marker - Baird IV</t>
  </si>
  <si>
    <t>3  Head of cattle - Great Western</t>
  </si>
  <si>
    <t>WC29-anytime-GWT Marker - Menard I</t>
  </si>
  <si>
    <t>22  Head of cattle - Great Western</t>
  </si>
  <si>
    <t>WC30-daylight only-GWT Marker - Hext II</t>
  </si>
  <si>
    <t>4  Head of cattle - Great Western</t>
  </si>
  <si>
    <t>WC31-anytime-GWT Marker - Menard II</t>
  </si>
  <si>
    <t>6  Head of cattle - Great Western</t>
  </si>
  <si>
    <t>WC32-anytime-GWT Marker - Menard III</t>
  </si>
  <si>
    <t>34  Head of cattle - Great Western</t>
  </si>
  <si>
    <t>WC33-daylight only-GWT Marker - Hext III</t>
  </si>
  <si>
    <t>WC35-daylight only-GWT Marker - Hext IV</t>
  </si>
  <si>
    <t>WC36-daylight only-GWT Marker - Brady</t>
  </si>
  <si>
    <t>5  Head of cattle - Great Western</t>
  </si>
  <si>
    <t>WC37-anytime-GWT Marker - Brady</t>
  </si>
  <si>
    <t>56  Head of cattle - Great Western</t>
  </si>
  <si>
    <t>WC38-daylight only-GWT Marker - Brady II</t>
  </si>
  <si>
    <t>WC39-anytime-GWT Marker - Brady III</t>
  </si>
  <si>
    <t>WC40-daylight only-GWT Marker - Santa Anna</t>
  </si>
  <si>
    <t>WC41-daylight only-GWT Marker - Brady IV</t>
  </si>
  <si>
    <t>WC42-anytime-Western Trail - Cow Gap</t>
  </si>
  <si>
    <t>WC43-anytime-GWT Marker - Lohn III</t>
  </si>
  <si>
    <t>61  Head of cattle - Great Western</t>
  </si>
  <si>
    <t>WC44-anytime-GWT Marker - Lohn IV</t>
  </si>
  <si>
    <t>64  Head of cattle - Great Western</t>
  </si>
  <si>
    <t>WC45-daylight only-GWT Marker - Lohn II</t>
  </si>
  <si>
    <t>WC46-daylight only-GWT Marker - Fife</t>
  </si>
  <si>
    <t>WC47-anytime-GWT Marker - Gouldbusk</t>
  </si>
  <si>
    <t>84  Head of cattle - Great Western</t>
  </si>
  <si>
    <t>WC48-anytime-GWT Marker - Coleman</t>
  </si>
  <si>
    <t>WC49-anytime-GWT Marker - Coleman II</t>
  </si>
  <si>
    <t>10  Head of cattle - Great Western</t>
  </si>
  <si>
    <t>WC50-anytime-GWT Marker - Clyde</t>
  </si>
  <si>
    <t>WC51-anytime-GWT Marker - Baird</t>
  </si>
  <si>
    <t>76  Head of cattle - Great Western</t>
  </si>
  <si>
    <t>WC52-anytime-GWT Marker - Baird II</t>
  </si>
  <si>
    <t>WC53-anytime-GWT Marker - Baird III</t>
  </si>
  <si>
    <t>WC54-anytime-GWT Marker - Abilene</t>
  </si>
  <si>
    <t>30  Head of cattle - Great Western</t>
  </si>
  <si>
    <t>WC55-anytime-GWT Marker - Moran</t>
  </si>
  <si>
    <t>93  Head of cattle - Great Western</t>
  </si>
  <si>
    <t>WC56-anytime-GWT Marker - Albany</t>
  </si>
  <si>
    <t>WC57-anytime-GWT Marker - Albany II</t>
  </si>
  <si>
    <t>96  Head of cattle - Great Western</t>
  </si>
  <si>
    <t>WC58-daylight only-GWT Marker - Fort Griffin</t>
  </si>
  <si>
    <t>WC59-anytime-GWT Marker - Throckmorton</t>
  </si>
  <si>
    <t>20  Head of cattle - Great Western</t>
  </si>
  <si>
    <t>WC60-anytime-GWT Marker - Throckmorton II</t>
  </si>
  <si>
    <t>WC62-anytime-GWT Marker - Seymour</t>
  </si>
  <si>
    <t>18  Head of cattle - Great Western</t>
  </si>
  <si>
    <t>WC63-5a-11p-GWT Marker - Seymour II</t>
  </si>
  <si>
    <t>19  Head of cattle - Great Western</t>
  </si>
  <si>
    <t>WC64-anytime-Western Trail Historical Marker</t>
  </si>
  <si>
    <t>WC65-anytime-Boco Bueno Horse</t>
  </si>
  <si>
    <t>24  Head of cattle - Great Western</t>
  </si>
  <si>
    <t>WC66-anytime-GWT Marker - Vernon</t>
  </si>
  <si>
    <t>WC67-anytime-GWT Marker - Vernon II</t>
  </si>
  <si>
    <t>21  Head of cattle - Great Western</t>
  </si>
  <si>
    <t>WC68-anytime-GWT Marker - Vernon III</t>
  </si>
  <si>
    <t>WC69-anytime-GWT Marker - Vernon IV</t>
  </si>
  <si>
    <t>WC70-anytime-GWT Marker - Vernon V</t>
  </si>
  <si>
    <t>WC71-anytime-GWT Marker - Vernon VI</t>
  </si>
  <si>
    <t>100  Head of cattle - Great Western</t>
  </si>
  <si>
    <t>WC72-anytime-GWT Marker - Doan's Crossing</t>
  </si>
  <si>
    <t>133  Head of cattle - Great Western</t>
  </si>
  <si>
    <t>WC73-daylight only-GWT Marker - Elmer</t>
  </si>
  <si>
    <t>WC74-anytime-GWT Marker - Elmer II</t>
  </si>
  <si>
    <t>WC75-anytime-GWT Marker - Altus</t>
  </si>
  <si>
    <t>WC76-anytime-GWT Marker - Altus II</t>
  </si>
  <si>
    <t>WC77-anytime-GWT Marker - Altus III</t>
  </si>
  <si>
    <t>WC78-anytime-GWT Marker - Friendship</t>
  </si>
  <si>
    <t>40  Head of cattle - Great Western</t>
  </si>
  <si>
    <t>WC79-anytime-GWT Marker - Mangum</t>
  </si>
  <si>
    <t>WC80-anytime-GWT Marker - Lone Wolf</t>
  </si>
  <si>
    <t>WC81-anytime-GWT Marker - Lone Wolf II</t>
  </si>
  <si>
    <t>WC82-anytime-GWT Marker - Carter</t>
  </si>
  <si>
    <t>156  Head of cattle - Great Western</t>
  </si>
  <si>
    <t>WC83-anytime-GWT Market - Canute</t>
  </si>
  <si>
    <t>27  Head of cattle - Great Western</t>
  </si>
  <si>
    <t>WC84-anytime-GWT Marker - Leedey</t>
  </si>
  <si>
    <t>29  Head of cattle - Great Western</t>
  </si>
  <si>
    <t>WC85-anytime-GWT Marker - Camargo</t>
  </si>
  <si>
    <t>177  Head of cattle - Great Western</t>
  </si>
  <si>
    <t>WC86-anytime-GWT Marker - Vici</t>
  </si>
  <si>
    <t>WC87-anytime-GWT Marker - Gage</t>
  </si>
  <si>
    <t>80  Head of cattle - Great Western</t>
  </si>
  <si>
    <t>WC88-anytime-GWT Marker - Laverne</t>
  </si>
  <si>
    <t>83  Head of cattle - Great Western</t>
  </si>
  <si>
    <t>WC89-daylight only-St Jacob's Well</t>
  </si>
  <si>
    <t>87  Head of cattle - Great Western</t>
  </si>
  <si>
    <t>WC90-anytime-GWT Marker - Dodge City</t>
  </si>
  <si>
    <t>92  Head of cattle - Great Western</t>
  </si>
  <si>
    <t>WC91-daylight only-GWT Marker - Trenton</t>
  </si>
  <si>
    <t>WC92-daylight only-GWT Marker - Stratton</t>
  </si>
  <si>
    <t>WC93-anytime-The Texas Trail</t>
  </si>
  <si>
    <t>125  Head of cattle - Great Western</t>
  </si>
  <si>
    <t>WC94-anytime-GWT Marker - Julesburg</t>
  </si>
  <si>
    <t>128  Head of cattle - Great Western</t>
  </si>
  <si>
    <t>WC95-anytime-GWT Marker - Ogallala</t>
  </si>
  <si>
    <t>WC96-anytime-GWT Marker - Bridgeport</t>
  </si>
  <si>
    <t>122  Head of cattle - Great Western</t>
  </si>
  <si>
    <t>WC97-daylight only-Great Western Trail - Crawford</t>
  </si>
  <si>
    <t>132  Head of cattle - Great Western</t>
  </si>
  <si>
    <t>WC98-anytime-Skeletal Rancher Monument</t>
  </si>
  <si>
    <t>136  Head of cattle - Great Western</t>
  </si>
  <si>
    <t>WC99-anytime-Crook County - Texas Trail</t>
  </si>
  <si>
    <t>150  Head of cattle - Great Western</t>
  </si>
  <si>
    <t>WH01-8a-6p-John Lytle grave</t>
  </si>
  <si>
    <t>150  head of cattle - Great Western only</t>
  </si>
  <si>
    <t>WH02-5a-11p-George Saunders grave</t>
  </si>
  <si>
    <t>75  Head of cattle - for each trail</t>
  </si>
  <si>
    <t>WH03-anytime-John Lytle marker</t>
  </si>
  <si>
    <t>500 Head of cattle and $1.05 extra per head - Great Western only</t>
  </si>
  <si>
    <t>WH04-anytime-Doc Holliday</t>
  </si>
  <si>
    <t>WH05-anytime-Matt Dillon</t>
  </si>
  <si>
    <t>WH06-10a-5p-John Rufus Blocker</t>
  </si>
  <si>
    <t>1000  head of cattle - Great Western only and must also claim WC100</t>
  </si>
  <si>
    <t>WM01-10a-5p-Medina County Cattle brands</t>
  </si>
  <si>
    <t>13  $ per head - Great Western</t>
  </si>
  <si>
    <t>WM02-daylight only-YO Ranch Headquarters</t>
  </si>
  <si>
    <t>14  $ per head - Great Western</t>
  </si>
  <si>
    <t>WM03-anytime-Albany Steer</t>
  </si>
  <si>
    <t>16  $ per head - Great Western</t>
  </si>
  <si>
    <t>WM04-anytime-Crossing the Herd</t>
  </si>
  <si>
    <t>23  $ per head - Great Western</t>
  </si>
  <si>
    <t>WM05-anytime-Town of Fort Supply</t>
  </si>
  <si>
    <t>32  $ per head - Great Western</t>
  </si>
  <si>
    <t>WM06-anytime-El Capitan Longhorn</t>
  </si>
  <si>
    <t>37  $ per head - Great Western</t>
  </si>
  <si>
    <t>WM07-daylight only-Wild Horse Spring</t>
  </si>
  <si>
    <t>54  $ per head - Great Western</t>
  </si>
  <si>
    <t>WM08-anytime-Sundance Kid</t>
  </si>
  <si>
    <t>73  $ per head - Great Western</t>
  </si>
  <si>
    <t>WM09-anytime-Great Western Trail - Medora</t>
  </si>
  <si>
    <t>83  $ per head - Great Western</t>
  </si>
  <si>
    <t>WM10-anytime-Great Western Trail - Val Marie</t>
  </si>
  <si>
    <t>98  $ per head - Great Western</t>
  </si>
  <si>
    <t>WM11-anytime-Great Western Trail - Regina</t>
  </si>
  <si>
    <t>100  $ per head - Great Western</t>
  </si>
  <si>
    <t>WM12-daylight only-Cowboys at Work</t>
  </si>
  <si>
    <t>27  $ per head - Great Western</t>
  </si>
  <si>
    <t>YG01-10:30a-9:00p-Heroes Café</t>
  </si>
  <si>
    <t>MHSR-11:30 am Saturday May 2-Moody High School Class of 1970 50th Reunion</t>
  </si>
  <si>
    <t>500 head of cattle and $3 extra per head - for each trail</t>
  </si>
  <si>
    <t>YFWS-11:30a or 4:00p-The Fort Worth Herd</t>
  </si>
  <si>
    <t>CSFG-Sat May 2 1400-1500-Fiddlers Green - Parsons Mounted Cavalry</t>
  </si>
  <si>
    <t>dollars per minute off mileage penalty</t>
  </si>
  <si>
    <t>WC105</t>
  </si>
  <si>
    <t>WC106</t>
  </si>
  <si>
    <t>WC108</t>
  </si>
  <si>
    <t>WC109</t>
  </si>
  <si>
    <t>WC110</t>
  </si>
  <si>
    <t>Great Western Trail - Imperial</t>
  </si>
  <si>
    <t>Rock Corral</t>
  </si>
  <si>
    <t>NE-61, 5.9 miles north of US-6</t>
  </si>
  <si>
    <t>Great Western Trail - Hamlet</t>
  </si>
  <si>
    <t>US-6, 2.5 miles west of Hamlet</t>
  </si>
  <si>
    <t>Hamlet</t>
  </si>
  <si>
    <t>Great Western Trail - Trenton III</t>
  </si>
  <si>
    <t>North Shore Restaurant</t>
  </si>
  <si>
    <t>US-34 and North Shore Rd</t>
  </si>
  <si>
    <t>Great Western Trail - Champion</t>
  </si>
  <si>
    <t>Chase County Historical Museum</t>
  </si>
  <si>
    <t>Broadway &amp; Main St</t>
  </si>
  <si>
    <t>Champion</t>
  </si>
  <si>
    <t>Great Western Trail - Ash Hollow</t>
  </si>
  <si>
    <t>Ash Hollow State Historic Park</t>
  </si>
  <si>
    <t>US-26, 4.2 miles south of NE-92</t>
  </si>
  <si>
    <t>Lewellen</t>
  </si>
  <si>
    <t>Sand Hill Station</t>
  </si>
  <si>
    <t>Take a photograph of the Pony Express - Sand Hill Station monument.</t>
  </si>
  <si>
    <t>CM07-anytime-Sand Hill Station</t>
  </si>
  <si>
    <t>Castroville</t>
  </si>
  <si>
    <t>11:30 am Saturday Oct 17</t>
  </si>
  <si>
    <t>Sat Oct 17 1600-1700</t>
  </si>
  <si>
    <t>start after Fri 6p-end before Sat 8a CDT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</si>
</sst>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00000"/>
    <numFmt numFmtId="165" formatCode="&quot;$&quot;#,##0.00"/>
    <numFmt numFmtId="166" formatCode="&quot;$&quot;#,##0"/>
  </numFmts>
  <fonts count="3" x14ac:knownFonts="1">
    <font>
      <sz val="11"/>
      <color theme="1"/>
      <name val="Calibri"/>
      <family val="2"/>
      <scheme val="minor"/>
    </font>
    <font>
      <sz val="11"/>
      <color rgb="FF333333"/>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theme="0" tint="-0.14999847407452621"/>
      </patternFill>
    </fill>
  </fills>
  <borders count="2">
    <border>
      <left/>
      <right/>
      <top/>
      <bottom/>
      <diagonal/>
    </border>
    <border>
      <left/>
      <right/>
      <top/>
      <bottom style="thin">
        <color indexed="64"/>
      </bottom>
      <diagonal/>
    </border>
  </borders>
  <cellStyleXfs count="1">
    <xf numFmtId="0" fontId="0" fillId="0" borderId="0"/>
  </cellStyleXfs>
  <cellXfs count="15">
    <xf numFmtId="0" fontId="0" fillId="0" borderId="0" xfId="0"/>
    <xf numFmtId="0" fontId="0" fillId="0" borderId="0" xfId="0" applyAlignment="1"/>
    <xf numFmtId="1" fontId="0" fillId="0" borderId="0" xfId="0" applyNumberFormat="1"/>
    <xf numFmtId="49" fontId="0" fillId="0" borderId="0" xfId="0" applyNumberFormat="1"/>
    <xf numFmtId="164" fontId="0" fillId="0" borderId="0" xfId="0" applyNumberFormat="1"/>
    <xf numFmtId="164" fontId="0" fillId="2" borderId="0" xfId="0" applyNumberFormat="1" applyFont="1" applyFill="1" applyBorder="1"/>
    <xf numFmtId="164" fontId="0" fillId="0" borderId="0" xfId="0" applyNumberFormat="1" applyBorder="1"/>
    <xf numFmtId="165" fontId="0" fillId="0" borderId="0" xfId="0" applyNumberFormat="1"/>
    <xf numFmtId="164" fontId="0" fillId="0" borderId="0" xfId="0" applyNumberFormat="1" applyAlignment="1"/>
    <xf numFmtId="0" fontId="1" fillId="0" borderId="0" xfId="0" applyFont="1" applyAlignment="1">
      <alignment vertical="center"/>
    </xf>
    <xf numFmtId="9" fontId="0" fillId="0" borderId="0" xfId="0" applyNumberFormat="1"/>
    <xf numFmtId="6" fontId="0" fillId="0" borderId="0" xfId="0" applyNumberFormat="1"/>
    <xf numFmtId="166" fontId="0" fillId="0" borderId="0" xfId="0" applyNumberFormat="1"/>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93"/>
  <sheetViews>
    <sheetView tabSelected="1" topLeftCell="A268" workbookViewId="0">
      <selection activeCell="I289" sqref="I289"/>
    </sheetView>
  </sheetViews>
  <sheetFormatPr defaultRowHeight="14.4" x14ac:dyDescent="0.3"/>
  <cols>
    <col min="1" max="1" width="14.109375" customWidth="1"/>
    <col min="2" max="2" width="32.109375" customWidth="1"/>
    <col min="3" max="3" width="15.44140625" customWidth="1"/>
    <col min="4" max="4" width="11.6640625" customWidth="1"/>
    <col min="5" max="5" width="11.44140625" customWidth="1"/>
    <col min="7" max="7" width="10.88671875" customWidth="1"/>
    <col min="8" max="8" width="12.88671875" customWidth="1"/>
    <col min="9" max="9" width="11.88671875" customWidth="1"/>
    <col min="11" max="11" width="9.109375" style="1"/>
    <col min="17" max="17" width="13.33203125" style="2" customWidth="1"/>
    <col min="18" max="18" width="35.33203125" customWidth="1"/>
    <col min="19" max="19" width="9.5546875" style="2" hidden="1" customWidth="1"/>
    <col min="20" max="21" width="0" hidden="1" customWidth="1"/>
    <col min="22" max="22" width="9.5546875" hidden="1" customWidth="1"/>
    <col min="23" max="23" width="10.33203125" hidden="1" customWidth="1"/>
    <col min="24" max="38" width="0" hidden="1" customWidth="1"/>
  </cols>
  <sheetData>
    <row r="1" spans="1:36" s="13" customFormat="1" ht="15.6" x14ac:dyDescent="0.3">
      <c r="A1" s="13" t="s">
        <v>0</v>
      </c>
      <c r="B1" s="13" t="s">
        <v>1</v>
      </c>
      <c r="C1" s="13" t="s">
        <v>2</v>
      </c>
      <c r="D1" s="13" t="s">
        <v>3</v>
      </c>
      <c r="E1" s="13" t="s">
        <v>4</v>
      </c>
      <c r="F1" s="13" t="s">
        <v>5</v>
      </c>
      <c r="G1" s="13" t="s">
        <v>6</v>
      </c>
      <c r="H1" s="13" t="s">
        <v>7</v>
      </c>
      <c r="I1" s="13" t="s">
        <v>8</v>
      </c>
      <c r="J1" s="13" t="s">
        <v>9</v>
      </c>
      <c r="K1" s="13" t="s">
        <v>10</v>
      </c>
      <c r="Q1" s="14" t="s">
        <v>11</v>
      </c>
      <c r="R1" s="13" t="s">
        <v>12</v>
      </c>
      <c r="S1" s="14" t="s">
        <v>11</v>
      </c>
      <c r="T1" s="13" t="s">
        <v>12</v>
      </c>
    </row>
    <row r="2" spans="1:36" x14ac:dyDescent="0.3">
      <c r="A2" s="3" t="s">
        <v>13</v>
      </c>
      <c r="B2" t="s">
        <v>14</v>
      </c>
      <c r="C2" s="4" t="s">
        <v>15</v>
      </c>
      <c r="D2" s="4" t="s">
        <v>16</v>
      </c>
      <c r="E2" s="4" t="s">
        <v>17</v>
      </c>
      <c r="F2" s="4" t="s">
        <v>18</v>
      </c>
      <c r="G2" s="4">
        <v>34.380732999999999</v>
      </c>
      <c r="H2" s="4">
        <v>-97.912415999999993</v>
      </c>
      <c r="I2" s="4" t="s">
        <v>19</v>
      </c>
      <c r="J2" s="4"/>
      <c r="K2" s="1" t="s">
        <v>20</v>
      </c>
      <c r="M2" s="4"/>
      <c r="N2" s="4"/>
      <c r="O2" s="4"/>
      <c r="P2" s="4"/>
      <c r="Q2" s="2">
        <v>10</v>
      </c>
      <c r="R2" s="4" t="s">
        <v>21</v>
      </c>
      <c r="S2" s="2">
        <f t="shared" ref="S2:S33" si="0">VLOOKUP(A2,$AD$2:$AJ$293,6,FALSE)</f>
        <v>10</v>
      </c>
      <c r="T2" s="2" t="str">
        <f t="shared" ref="T2:T33" si="1">VLOOKUP(A2,$AD$2:$AJ$293,7,FALSE)</f>
        <v>Head of cattle - Chisholm</v>
      </c>
      <c r="U2" s="4" t="str">
        <f t="shared" ref="U2:U33" si="2">VLOOKUP(A2,$AD$2:$AJ$293,1,FALSE)</f>
        <v>CC01</v>
      </c>
      <c r="V2" s="4" t="str">
        <f t="shared" ref="V2:V33" si="3">IF((VLOOKUP(U2,$AD$2:$AJ$293,4,FALSE))=G2,"YES","NO")</f>
        <v>YES</v>
      </c>
      <c r="W2" s="4" t="str">
        <f t="shared" ref="W2:W33" si="4">IF((VLOOKUP(U2,$AD$2:$AJ$293,5,FALSE))=H2,"YES","NO")</f>
        <v>YES</v>
      </c>
      <c r="X2" s="4"/>
      <c r="Y2" s="4"/>
      <c r="Z2" s="4"/>
      <c r="AA2" s="4"/>
      <c r="AC2" t="s">
        <v>22</v>
      </c>
      <c r="AD2" t="s">
        <v>13</v>
      </c>
      <c r="AE2" s="3" t="s">
        <v>14</v>
      </c>
      <c r="AF2" t="s">
        <v>19</v>
      </c>
      <c r="AG2">
        <v>34.380732999999999</v>
      </c>
      <c r="AH2">
        <v>-97.912415999999993</v>
      </c>
      <c r="AI2">
        <v>10</v>
      </c>
      <c r="AJ2" t="s">
        <v>21</v>
      </c>
    </row>
    <row r="3" spans="1:36" x14ac:dyDescent="0.3">
      <c r="A3" s="3" t="s">
        <v>23</v>
      </c>
      <c r="B3" t="s">
        <v>24</v>
      </c>
      <c r="C3" s="4" t="s">
        <v>15</v>
      </c>
      <c r="D3" s="4" t="s">
        <v>25</v>
      </c>
      <c r="E3" s="4" t="s">
        <v>17</v>
      </c>
      <c r="F3" s="4" t="s">
        <v>18</v>
      </c>
      <c r="G3" s="4">
        <v>34.376399999999997</v>
      </c>
      <c r="H3" s="4">
        <v>-97.919116000000002</v>
      </c>
      <c r="I3" s="4" t="s">
        <v>19</v>
      </c>
      <c r="J3" s="4"/>
      <c r="K3" s="1" t="s">
        <v>20</v>
      </c>
      <c r="M3" s="4"/>
      <c r="N3" s="4"/>
      <c r="O3" s="4"/>
      <c r="P3" s="4"/>
      <c r="Q3" s="2">
        <v>10</v>
      </c>
      <c r="R3" s="4" t="s">
        <v>21</v>
      </c>
      <c r="S3" s="2">
        <f t="shared" si="0"/>
        <v>10</v>
      </c>
      <c r="T3" s="2" t="str">
        <f t="shared" si="1"/>
        <v>Head of cattle - Chisholm</v>
      </c>
      <c r="U3" s="4" t="str">
        <f t="shared" si="2"/>
        <v>CC02</v>
      </c>
      <c r="V3" s="4" t="str">
        <f t="shared" si="3"/>
        <v>YES</v>
      </c>
      <c r="W3" s="4" t="str">
        <f t="shared" si="4"/>
        <v>YES</v>
      </c>
      <c r="X3" s="4"/>
      <c r="Y3" s="4"/>
      <c r="Z3" s="4"/>
      <c r="AA3" s="4"/>
      <c r="AC3" t="s">
        <v>26</v>
      </c>
      <c r="AD3" t="s">
        <v>23</v>
      </c>
      <c r="AE3" s="3" t="s">
        <v>24</v>
      </c>
      <c r="AF3" t="s">
        <v>19</v>
      </c>
      <c r="AG3">
        <v>34.376399999999997</v>
      </c>
      <c r="AH3">
        <v>-97.919116000000002</v>
      </c>
      <c r="AI3">
        <v>10</v>
      </c>
      <c r="AJ3" t="s">
        <v>21</v>
      </c>
    </row>
    <row r="4" spans="1:36" x14ac:dyDescent="0.3">
      <c r="A4" s="3" t="s">
        <v>27</v>
      </c>
      <c r="B4" t="s">
        <v>28</v>
      </c>
      <c r="C4" s="4" t="s">
        <v>15</v>
      </c>
      <c r="D4" s="4"/>
      <c r="E4" s="4" t="s">
        <v>29</v>
      </c>
      <c r="F4" s="4" t="s">
        <v>18</v>
      </c>
      <c r="G4" s="4">
        <v>34.347366000000001</v>
      </c>
      <c r="H4" s="4">
        <v>-97.926816000000002</v>
      </c>
      <c r="I4" s="4" t="s">
        <v>19</v>
      </c>
      <c r="J4" s="4"/>
      <c r="K4" s="1" t="s">
        <v>20</v>
      </c>
      <c r="M4" s="4"/>
      <c r="N4" s="4"/>
      <c r="O4" s="4"/>
      <c r="P4" s="4"/>
      <c r="Q4" s="2">
        <v>177</v>
      </c>
      <c r="R4" s="4" t="s">
        <v>21</v>
      </c>
      <c r="S4" s="2">
        <f t="shared" si="0"/>
        <v>177</v>
      </c>
      <c r="T4" s="2" t="str">
        <f t="shared" si="1"/>
        <v>Head of cattle - Chisholm</v>
      </c>
      <c r="U4" s="4" t="str">
        <f t="shared" si="2"/>
        <v>CC03</v>
      </c>
      <c r="V4" s="4" t="str">
        <f t="shared" si="3"/>
        <v>YES</v>
      </c>
      <c r="W4" s="4" t="str">
        <f t="shared" si="4"/>
        <v>YES</v>
      </c>
      <c r="X4" s="4"/>
      <c r="Y4" s="4"/>
      <c r="Z4" s="4"/>
      <c r="AA4" s="4"/>
      <c r="AC4" t="s">
        <v>30</v>
      </c>
      <c r="AD4" t="s">
        <v>27</v>
      </c>
      <c r="AE4" s="3" t="s">
        <v>28</v>
      </c>
      <c r="AF4" t="s">
        <v>19</v>
      </c>
      <c r="AG4">
        <v>34.347366000000001</v>
      </c>
      <c r="AH4">
        <v>-97.926816000000002</v>
      </c>
      <c r="AI4">
        <v>177</v>
      </c>
      <c r="AJ4" t="s">
        <v>21</v>
      </c>
    </row>
    <row r="5" spans="1:36" x14ac:dyDescent="0.3">
      <c r="A5" s="3" t="s">
        <v>31</v>
      </c>
      <c r="B5" t="s">
        <v>32</v>
      </c>
      <c r="C5" s="4" t="s">
        <v>15</v>
      </c>
      <c r="D5" s="4"/>
      <c r="E5" s="4" t="s">
        <v>33</v>
      </c>
      <c r="F5" s="4" t="s">
        <v>18</v>
      </c>
      <c r="G5" s="4">
        <v>34.667180999999999</v>
      </c>
      <c r="H5" s="4">
        <v>-97.950536</v>
      </c>
      <c r="I5" s="4" t="s">
        <v>19</v>
      </c>
      <c r="J5" s="4"/>
      <c r="K5" s="1" t="s">
        <v>20</v>
      </c>
      <c r="M5" s="4"/>
      <c r="N5" s="4"/>
      <c r="O5" s="4"/>
      <c r="P5" s="4"/>
      <c r="Q5" s="2">
        <v>46</v>
      </c>
      <c r="R5" s="4" t="s">
        <v>21</v>
      </c>
      <c r="S5" s="2">
        <f t="shared" si="0"/>
        <v>46</v>
      </c>
      <c r="T5" s="2" t="str">
        <f t="shared" si="1"/>
        <v>Head of cattle - Chisholm</v>
      </c>
      <c r="U5" s="4" t="str">
        <f t="shared" si="2"/>
        <v>CC04</v>
      </c>
      <c r="V5" s="4" t="str">
        <f t="shared" si="3"/>
        <v>YES</v>
      </c>
      <c r="W5" s="4" t="str">
        <f t="shared" si="4"/>
        <v>YES</v>
      </c>
      <c r="X5" s="4"/>
      <c r="Y5" s="4"/>
      <c r="Z5" s="4"/>
      <c r="AA5" s="4"/>
      <c r="AC5" t="s">
        <v>34</v>
      </c>
      <c r="AD5" t="s">
        <v>31</v>
      </c>
      <c r="AE5" s="3" t="s">
        <v>32</v>
      </c>
      <c r="AF5" t="s">
        <v>19</v>
      </c>
      <c r="AG5">
        <v>34.667180999999999</v>
      </c>
      <c r="AH5">
        <v>-97.950536</v>
      </c>
      <c r="AI5">
        <v>46</v>
      </c>
      <c r="AJ5" t="s">
        <v>21</v>
      </c>
    </row>
    <row r="6" spans="1:36" x14ac:dyDescent="0.3">
      <c r="A6" s="3" t="s">
        <v>35</v>
      </c>
      <c r="B6" t="s">
        <v>36</v>
      </c>
      <c r="C6" s="4" t="s">
        <v>15</v>
      </c>
      <c r="D6" s="4"/>
      <c r="E6" s="4" t="s">
        <v>33</v>
      </c>
      <c r="F6" s="4" t="s">
        <v>18</v>
      </c>
      <c r="G6" s="4">
        <v>34.681773</v>
      </c>
      <c r="H6" s="4">
        <v>-97.944771000000003</v>
      </c>
      <c r="I6" s="4" t="s">
        <v>19</v>
      </c>
      <c r="J6" s="4"/>
      <c r="K6" s="1" t="s">
        <v>20</v>
      </c>
      <c r="M6" s="4"/>
      <c r="N6" s="4"/>
      <c r="O6" s="4"/>
      <c r="P6" s="4"/>
      <c r="Q6" s="2">
        <v>45</v>
      </c>
      <c r="R6" s="4" t="s">
        <v>21</v>
      </c>
      <c r="S6" s="2">
        <f t="shared" si="0"/>
        <v>45</v>
      </c>
      <c r="T6" s="2" t="str">
        <f t="shared" si="1"/>
        <v>Head of cattle - Chisholm</v>
      </c>
      <c r="U6" s="4" t="str">
        <f t="shared" si="2"/>
        <v>CC05</v>
      </c>
      <c r="V6" s="4" t="str">
        <f t="shared" si="3"/>
        <v>YES</v>
      </c>
      <c r="W6" s="4" t="str">
        <f t="shared" si="4"/>
        <v>YES</v>
      </c>
      <c r="X6" s="4"/>
      <c r="Y6" s="4"/>
      <c r="Z6" s="4"/>
      <c r="AA6" s="4"/>
      <c r="AC6" t="s">
        <v>37</v>
      </c>
      <c r="AD6" t="s">
        <v>35</v>
      </c>
      <c r="AE6" s="3" t="s">
        <v>36</v>
      </c>
      <c r="AF6" t="s">
        <v>19</v>
      </c>
      <c r="AG6">
        <v>34.681773</v>
      </c>
      <c r="AH6">
        <v>-97.944771000000003</v>
      </c>
      <c r="AI6">
        <v>45</v>
      </c>
      <c r="AJ6" t="s">
        <v>21</v>
      </c>
    </row>
    <row r="7" spans="1:36" x14ac:dyDescent="0.3">
      <c r="A7" s="3" t="s">
        <v>38</v>
      </c>
      <c r="B7" t="s">
        <v>39</v>
      </c>
      <c r="C7" s="4" t="s">
        <v>15</v>
      </c>
      <c r="D7" s="4"/>
      <c r="E7" s="4" t="s">
        <v>33</v>
      </c>
      <c r="F7" s="4" t="s">
        <v>18</v>
      </c>
      <c r="G7" s="4">
        <v>34.638168999999998</v>
      </c>
      <c r="H7" s="4">
        <v>-97.953395999999998</v>
      </c>
      <c r="I7" s="4" t="s">
        <v>19</v>
      </c>
      <c r="J7" s="4"/>
      <c r="K7" s="1" t="s">
        <v>20</v>
      </c>
      <c r="M7" s="4"/>
      <c r="N7" s="4"/>
      <c r="O7" s="4"/>
      <c r="P7" s="4"/>
      <c r="Q7" s="2">
        <v>23</v>
      </c>
      <c r="R7" s="4" t="s">
        <v>21</v>
      </c>
      <c r="S7" s="2">
        <f t="shared" si="0"/>
        <v>23</v>
      </c>
      <c r="T7" s="2" t="str">
        <f t="shared" si="1"/>
        <v>Head of cattle - Chisholm</v>
      </c>
      <c r="U7" s="4" t="str">
        <f t="shared" si="2"/>
        <v>CC06</v>
      </c>
      <c r="V7" s="4" t="str">
        <f t="shared" si="3"/>
        <v>YES</v>
      </c>
      <c r="W7" s="4" t="str">
        <f t="shared" si="4"/>
        <v>YES</v>
      </c>
      <c r="X7" s="4"/>
      <c r="Y7" s="4"/>
      <c r="Z7" s="4"/>
      <c r="AA7" s="4"/>
      <c r="AC7" t="s">
        <v>40</v>
      </c>
      <c r="AD7" t="s">
        <v>38</v>
      </c>
      <c r="AE7" s="3" t="s">
        <v>39</v>
      </c>
      <c r="AF7" t="s">
        <v>19</v>
      </c>
      <c r="AG7">
        <v>34.638168999999998</v>
      </c>
      <c r="AH7">
        <v>-97.953395999999998</v>
      </c>
      <c r="AI7">
        <v>23</v>
      </c>
      <c r="AJ7" t="s">
        <v>21</v>
      </c>
    </row>
    <row r="8" spans="1:36" x14ac:dyDescent="0.3">
      <c r="A8" s="3" t="s">
        <v>41</v>
      </c>
      <c r="B8" t="s">
        <v>42</v>
      </c>
      <c r="C8" s="4" t="s">
        <v>15</v>
      </c>
      <c r="D8" s="4"/>
      <c r="E8" s="4" t="s">
        <v>17</v>
      </c>
      <c r="F8" s="4" t="s">
        <v>18</v>
      </c>
      <c r="G8" s="4">
        <v>34.521802999999998</v>
      </c>
      <c r="H8" s="4">
        <v>-97.957960999999997</v>
      </c>
      <c r="I8" s="4" t="s">
        <v>19</v>
      </c>
      <c r="J8" s="4"/>
      <c r="K8" s="1" t="s">
        <v>20</v>
      </c>
      <c r="M8" s="4"/>
      <c r="N8" s="4"/>
      <c r="O8" s="4"/>
      <c r="P8" s="4"/>
      <c r="Q8" s="2">
        <v>31</v>
      </c>
      <c r="R8" s="4" t="s">
        <v>21</v>
      </c>
      <c r="S8" s="2">
        <f t="shared" si="0"/>
        <v>31</v>
      </c>
      <c r="T8" s="2" t="str">
        <f t="shared" si="1"/>
        <v>Head of cattle - Chisholm</v>
      </c>
      <c r="U8" s="4" t="str">
        <f t="shared" si="2"/>
        <v>CC07</v>
      </c>
      <c r="V8" s="4" t="str">
        <f t="shared" si="3"/>
        <v>YES</v>
      </c>
      <c r="W8" s="4" t="str">
        <f t="shared" si="4"/>
        <v>YES</v>
      </c>
      <c r="X8" s="4"/>
      <c r="Y8" s="4"/>
      <c r="Z8" s="4"/>
      <c r="AA8" s="4"/>
      <c r="AC8" t="s">
        <v>43</v>
      </c>
      <c r="AD8" t="s">
        <v>41</v>
      </c>
      <c r="AE8" s="3" t="s">
        <v>42</v>
      </c>
      <c r="AF8" t="s">
        <v>19</v>
      </c>
      <c r="AG8">
        <v>34.521802999999998</v>
      </c>
      <c r="AH8">
        <v>-97.957960999999997</v>
      </c>
      <c r="AI8">
        <v>31</v>
      </c>
      <c r="AJ8" t="s">
        <v>21</v>
      </c>
    </row>
    <row r="9" spans="1:36" x14ac:dyDescent="0.3">
      <c r="A9" s="3" t="s">
        <v>44</v>
      </c>
      <c r="B9" t="s">
        <v>45</v>
      </c>
      <c r="C9" s="4" t="s">
        <v>15</v>
      </c>
      <c r="D9" s="4"/>
      <c r="E9" s="4" t="s">
        <v>17</v>
      </c>
      <c r="F9" s="4" t="s">
        <v>18</v>
      </c>
      <c r="G9" s="4">
        <v>34.527043999999997</v>
      </c>
      <c r="H9" s="4">
        <v>-97.967095</v>
      </c>
      <c r="I9" s="4" t="s">
        <v>19</v>
      </c>
      <c r="J9" s="4"/>
      <c r="K9" s="1" t="s">
        <v>20</v>
      </c>
      <c r="M9" s="4"/>
      <c r="N9" s="4"/>
      <c r="O9" s="4"/>
      <c r="P9" s="4"/>
      <c r="Q9" s="2">
        <v>12</v>
      </c>
      <c r="R9" s="4" t="s">
        <v>21</v>
      </c>
      <c r="S9" s="2">
        <f t="shared" si="0"/>
        <v>12</v>
      </c>
      <c r="T9" s="2" t="str">
        <f t="shared" si="1"/>
        <v>Head of cattle - Chisholm</v>
      </c>
      <c r="U9" s="4" t="str">
        <f t="shared" si="2"/>
        <v>CC08</v>
      </c>
      <c r="V9" s="4" t="str">
        <f t="shared" si="3"/>
        <v>YES</v>
      </c>
      <c r="W9" s="4" t="str">
        <f t="shared" si="4"/>
        <v>YES</v>
      </c>
      <c r="X9" s="4"/>
      <c r="Y9" s="4"/>
      <c r="Z9" s="4"/>
      <c r="AA9" s="4"/>
      <c r="AC9" t="s">
        <v>46</v>
      </c>
      <c r="AD9" t="s">
        <v>44</v>
      </c>
      <c r="AE9" s="3" t="s">
        <v>45</v>
      </c>
      <c r="AF9" t="s">
        <v>19</v>
      </c>
      <c r="AG9">
        <v>34.527043999999997</v>
      </c>
      <c r="AH9">
        <v>-97.967095</v>
      </c>
      <c r="AI9">
        <v>12</v>
      </c>
      <c r="AJ9" t="s">
        <v>21</v>
      </c>
    </row>
    <row r="10" spans="1:36" x14ac:dyDescent="0.3">
      <c r="A10" s="3" t="s">
        <v>47</v>
      </c>
      <c r="B10" t="s">
        <v>48</v>
      </c>
      <c r="C10" s="4" t="s">
        <v>15</v>
      </c>
      <c r="D10" s="4"/>
      <c r="E10" s="4" t="s">
        <v>17</v>
      </c>
      <c r="F10" s="4" t="s">
        <v>18</v>
      </c>
      <c r="G10" s="4">
        <v>34.536256999999999</v>
      </c>
      <c r="H10" s="4">
        <v>-97.990409999999997</v>
      </c>
      <c r="I10" s="4" t="s">
        <v>19</v>
      </c>
      <c r="J10" s="4"/>
      <c r="K10" s="1" t="s">
        <v>20</v>
      </c>
      <c r="M10" s="4"/>
      <c r="N10" s="4"/>
      <c r="O10" s="4"/>
      <c r="P10" s="4"/>
      <c r="Q10" s="2">
        <v>12</v>
      </c>
      <c r="R10" s="4" t="s">
        <v>21</v>
      </c>
      <c r="S10" s="2">
        <f t="shared" si="0"/>
        <v>12</v>
      </c>
      <c r="T10" s="2" t="str">
        <f t="shared" si="1"/>
        <v>Head of cattle - Chisholm</v>
      </c>
      <c r="U10" s="4" t="str">
        <f t="shared" si="2"/>
        <v>CC09</v>
      </c>
      <c r="V10" s="4" t="str">
        <f t="shared" si="3"/>
        <v>YES</v>
      </c>
      <c r="W10" s="4" t="str">
        <f t="shared" si="4"/>
        <v>YES</v>
      </c>
      <c r="X10" s="4"/>
      <c r="Y10" s="4"/>
      <c r="Z10" s="4"/>
      <c r="AA10" s="4"/>
      <c r="AC10" t="s">
        <v>49</v>
      </c>
      <c r="AD10" t="s">
        <v>47</v>
      </c>
      <c r="AE10" s="3" t="s">
        <v>48</v>
      </c>
      <c r="AF10" t="s">
        <v>19</v>
      </c>
      <c r="AG10">
        <v>34.536256999999999</v>
      </c>
      <c r="AH10">
        <v>-97.990409999999997</v>
      </c>
      <c r="AI10">
        <v>12</v>
      </c>
      <c r="AJ10" t="s">
        <v>21</v>
      </c>
    </row>
    <row r="11" spans="1:36" x14ac:dyDescent="0.3">
      <c r="A11" s="3" t="s">
        <v>50</v>
      </c>
      <c r="B11" t="s">
        <v>51</v>
      </c>
      <c r="C11" s="4" t="s">
        <v>15</v>
      </c>
      <c r="D11" s="4"/>
      <c r="E11" t="s">
        <v>17</v>
      </c>
      <c r="F11" t="s">
        <v>18</v>
      </c>
      <c r="G11" s="4">
        <v>34.541944999999998</v>
      </c>
      <c r="H11" s="4">
        <v>-97.999851000000007</v>
      </c>
      <c r="I11" s="4" t="s">
        <v>19</v>
      </c>
      <c r="J11" s="4"/>
      <c r="K11" s="1" t="s">
        <v>20</v>
      </c>
      <c r="M11" s="4"/>
      <c r="N11" s="4"/>
      <c r="O11" s="4"/>
      <c r="P11" s="4"/>
      <c r="Q11" s="2">
        <v>12</v>
      </c>
      <c r="R11" s="4" t="s">
        <v>21</v>
      </c>
      <c r="S11" s="2">
        <f t="shared" si="0"/>
        <v>12</v>
      </c>
      <c r="T11" s="2" t="str">
        <f t="shared" si="1"/>
        <v>Head of cattle - Chisholm</v>
      </c>
      <c r="U11" s="4" t="str">
        <f t="shared" si="2"/>
        <v>CC10</v>
      </c>
      <c r="V11" s="4" t="str">
        <f t="shared" si="3"/>
        <v>YES</v>
      </c>
      <c r="W11" s="4" t="str">
        <f t="shared" si="4"/>
        <v>YES</v>
      </c>
      <c r="X11" s="4"/>
      <c r="Y11" s="4"/>
      <c r="Z11" s="4"/>
      <c r="AA11" s="4"/>
      <c r="AC11" t="s">
        <v>52</v>
      </c>
      <c r="AD11" t="s">
        <v>50</v>
      </c>
      <c r="AE11" s="3" t="s">
        <v>51</v>
      </c>
      <c r="AF11" t="s">
        <v>19</v>
      </c>
      <c r="AG11">
        <v>34.541944999999998</v>
      </c>
      <c r="AH11">
        <v>-97.999851000000007</v>
      </c>
      <c r="AI11">
        <v>12</v>
      </c>
      <c r="AJ11" t="s">
        <v>21</v>
      </c>
    </row>
    <row r="12" spans="1:36" x14ac:dyDescent="0.3">
      <c r="A12" s="3" t="s">
        <v>53</v>
      </c>
      <c r="B12" t="s">
        <v>54</v>
      </c>
      <c r="C12" s="4" t="s">
        <v>15</v>
      </c>
      <c r="D12" s="4"/>
      <c r="E12" s="4" t="s">
        <v>17</v>
      </c>
      <c r="F12" s="4" t="s">
        <v>18</v>
      </c>
      <c r="G12" s="4">
        <v>34.550727999999999</v>
      </c>
      <c r="H12" s="4">
        <v>-98.008621000000005</v>
      </c>
      <c r="I12" s="4" t="s">
        <v>19</v>
      </c>
      <c r="J12" s="4"/>
      <c r="K12" s="1" t="s">
        <v>20</v>
      </c>
      <c r="M12" s="4"/>
      <c r="N12" s="4"/>
      <c r="O12" s="4"/>
      <c r="P12" s="4"/>
      <c r="Q12" s="2">
        <v>163</v>
      </c>
      <c r="R12" s="4" t="s">
        <v>21</v>
      </c>
      <c r="S12" s="2">
        <f t="shared" si="0"/>
        <v>163</v>
      </c>
      <c r="T12" s="2" t="str">
        <f t="shared" si="1"/>
        <v>Head of cattle - Chisholm</v>
      </c>
      <c r="U12" s="4" t="str">
        <f t="shared" si="2"/>
        <v>CC11</v>
      </c>
      <c r="V12" s="4" t="str">
        <f t="shared" si="3"/>
        <v>YES</v>
      </c>
      <c r="W12" s="4" t="str">
        <f t="shared" si="4"/>
        <v>YES</v>
      </c>
      <c r="X12" s="4"/>
      <c r="Y12" s="4"/>
      <c r="Z12" s="4"/>
      <c r="AA12" s="4"/>
      <c r="AC12" t="s">
        <v>55</v>
      </c>
      <c r="AD12" t="s">
        <v>53</v>
      </c>
      <c r="AE12" s="3" t="s">
        <v>54</v>
      </c>
      <c r="AF12" t="s">
        <v>19</v>
      </c>
      <c r="AG12">
        <v>34.550727999999999</v>
      </c>
      <c r="AH12">
        <v>-98.008621000000005</v>
      </c>
      <c r="AI12">
        <v>163</v>
      </c>
      <c r="AJ12" t="s">
        <v>21</v>
      </c>
    </row>
    <row r="13" spans="1:36" x14ac:dyDescent="0.3">
      <c r="A13" s="3" t="s">
        <v>56</v>
      </c>
      <c r="B13" t="s">
        <v>57</v>
      </c>
      <c r="C13" s="4" t="s">
        <v>15</v>
      </c>
      <c r="D13" s="4"/>
      <c r="E13" s="4" t="s">
        <v>58</v>
      </c>
      <c r="F13" s="4" t="s">
        <v>18</v>
      </c>
      <c r="G13" s="4">
        <v>34.565280999999999</v>
      </c>
      <c r="H13" s="4">
        <v>-98.019976999999997</v>
      </c>
      <c r="I13" s="4" t="s">
        <v>19</v>
      </c>
      <c r="J13" s="4"/>
      <c r="K13" s="1" t="s">
        <v>20</v>
      </c>
      <c r="M13" s="4"/>
      <c r="N13" s="4"/>
      <c r="O13" s="4"/>
      <c r="P13" s="4"/>
      <c r="Q13" s="2">
        <v>33</v>
      </c>
      <c r="R13" s="4" t="s">
        <v>21</v>
      </c>
      <c r="S13" s="2">
        <f t="shared" si="0"/>
        <v>33</v>
      </c>
      <c r="T13" s="2" t="str">
        <f t="shared" si="1"/>
        <v>Head of cattle - Chisholm</v>
      </c>
      <c r="U13" s="4" t="str">
        <f t="shared" si="2"/>
        <v>CC12</v>
      </c>
      <c r="V13" s="4" t="str">
        <f t="shared" si="3"/>
        <v>YES</v>
      </c>
      <c r="W13" s="4" t="str">
        <f t="shared" si="4"/>
        <v>YES</v>
      </c>
      <c r="X13" s="4"/>
      <c r="Y13" s="4"/>
      <c r="Z13" s="4"/>
      <c r="AA13" s="4"/>
      <c r="AC13" t="s">
        <v>59</v>
      </c>
      <c r="AD13" t="s">
        <v>56</v>
      </c>
      <c r="AE13" s="3" t="s">
        <v>57</v>
      </c>
      <c r="AF13" t="s">
        <v>19</v>
      </c>
      <c r="AG13">
        <v>34.565280999999999</v>
      </c>
      <c r="AH13">
        <v>-98.019976999999997</v>
      </c>
      <c r="AI13">
        <v>33</v>
      </c>
      <c r="AJ13" t="s">
        <v>21</v>
      </c>
    </row>
    <row r="14" spans="1:36" x14ac:dyDescent="0.3">
      <c r="A14" s="3" t="s">
        <v>60</v>
      </c>
      <c r="B14" t="s">
        <v>61</v>
      </c>
      <c r="C14" s="4" t="s">
        <v>15</v>
      </c>
      <c r="D14" s="4"/>
      <c r="E14" s="4" t="s">
        <v>17</v>
      </c>
      <c r="F14" s="4" t="s">
        <v>18</v>
      </c>
      <c r="G14" s="4">
        <v>34.567199000000002</v>
      </c>
      <c r="H14" s="4">
        <v>-98.019492999999997</v>
      </c>
      <c r="I14" s="4" t="s">
        <v>19</v>
      </c>
      <c r="J14" s="4"/>
      <c r="K14" s="1" t="s">
        <v>20</v>
      </c>
      <c r="M14" s="4"/>
      <c r="N14" s="4"/>
      <c r="O14" s="4"/>
      <c r="P14" s="4"/>
      <c r="Q14" s="2">
        <v>22</v>
      </c>
      <c r="R14" s="4" t="s">
        <v>21</v>
      </c>
      <c r="S14" s="2">
        <f t="shared" si="0"/>
        <v>22</v>
      </c>
      <c r="T14" s="2" t="str">
        <f t="shared" si="1"/>
        <v>Head of cattle - Chisholm</v>
      </c>
      <c r="U14" s="4" t="str">
        <f t="shared" si="2"/>
        <v>CC13</v>
      </c>
      <c r="V14" s="4" t="str">
        <f t="shared" si="3"/>
        <v>YES</v>
      </c>
      <c r="W14" s="4" t="str">
        <f t="shared" si="4"/>
        <v>YES</v>
      </c>
      <c r="X14" s="4"/>
      <c r="Y14" s="4"/>
      <c r="Z14" s="4"/>
      <c r="AA14" s="4"/>
      <c r="AC14" t="s">
        <v>62</v>
      </c>
      <c r="AD14" t="s">
        <v>60</v>
      </c>
      <c r="AE14" s="3" t="s">
        <v>61</v>
      </c>
      <c r="AF14" t="s">
        <v>19</v>
      </c>
      <c r="AG14">
        <v>34.567199000000002</v>
      </c>
      <c r="AH14">
        <v>-98.019492999999997</v>
      </c>
      <c r="AI14">
        <v>22</v>
      </c>
      <c r="AJ14" t="s">
        <v>21</v>
      </c>
    </row>
    <row r="15" spans="1:36" x14ac:dyDescent="0.3">
      <c r="A15" s="3" t="s">
        <v>63</v>
      </c>
      <c r="B15" t="s">
        <v>64</v>
      </c>
      <c r="C15" s="4" t="s">
        <v>15</v>
      </c>
      <c r="D15" s="4"/>
      <c r="E15" s="4" t="s">
        <v>17</v>
      </c>
      <c r="F15" s="4" t="s">
        <v>18</v>
      </c>
      <c r="G15" s="4">
        <v>34.579782000000002</v>
      </c>
      <c r="H15" s="4">
        <v>-98.014990999999995</v>
      </c>
      <c r="I15" s="4" t="s">
        <v>19</v>
      </c>
      <c r="J15" s="4"/>
      <c r="K15" s="1" t="s">
        <v>20</v>
      </c>
      <c r="M15" s="4"/>
      <c r="N15" s="4"/>
      <c r="O15" s="4"/>
      <c r="P15" s="4"/>
      <c r="Q15" s="2">
        <v>219</v>
      </c>
      <c r="R15" s="4" t="s">
        <v>21</v>
      </c>
      <c r="S15" s="2">
        <f t="shared" si="0"/>
        <v>219</v>
      </c>
      <c r="T15" s="2" t="str">
        <f t="shared" si="1"/>
        <v>Head of cattle - Chisholm</v>
      </c>
      <c r="U15" s="4" t="str">
        <f t="shared" si="2"/>
        <v>CC14</v>
      </c>
      <c r="V15" s="4" t="str">
        <f t="shared" si="3"/>
        <v>YES</v>
      </c>
      <c r="W15" s="4" t="str">
        <f t="shared" si="4"/>
        <v>YES</v>
      </c>
      <c r="X15" s="4"/>
      <c r="Y15" s="4"/>
      <c r="Z15" s="4"/>
      <c r="AA15" s="4"/>
      <c r="AC15" t="s">
        <v>65</v>
      </c>
      <c r="AD15" t="s">
        <v>63</v>
      </c>
      <c r="AE15" s="3" t="s">
        <v>64</v>
      </c>
      <c r="AF15" t="s">
        <v>19</v>
      </c>
      <c r="AG15">
        <v>34.579782000000002</v>
      </c>
      <c r="AH15">
        <v>-98.014990999999995</v>
      </c>
      <c r="AI15">
        <v>219</v>
      </c>
      <c r="AJ15" t="s">
        <v>21</v>
      </c>
    </row>
    <row r="16" spans="1:36" x14ac:dyDescent="0.3">
      <c r="A16" s="3" t="s">
        <v>66</v>
      </c>
      <c r="B16" t="s">
        <v>67</v>
      </c>
      <c r="C16" s="4" t="s">
        <v>15</v>
      </c>
      <c r="D16" s="4"/>
      <c r="E16" s="4" t="s">
        <v>17</v>
      </c>
      <c r="F16" s="4" t="s">
        <v>18</v>
      </c>
      <c r="G16" s="4">
        <v>34.594942000000003</v>
      </c>
      <c r="H16" s="4">
        <v>-98.004481999999996</v>
      </c>
      <c r="I16" s="4" t="s">
        <v>19</v>
      </c>
      <c r="J16" s="4"/>
      <c r="K16" s="1" t="s">
        <v>20</v>
      </c>
      <c r="M16" s="4"/>
      <c r="N16" s="4"/>
      <c r="O16" s="4"/>
      <c r="P16" s="4"/>
      <c r="Q16" s="2">
        <v>65</v>
      </c>
      <c r="R16" s="4" t="s">
        <v>21</v>
      </c>
      <c r="S16" s="2">
        <f t="shared" si="0"/>
        <v>65</v>
      </c>
      <c r="T16" s="2" t="str">
        <f t="shared" si="1"/>
        <v>Head of cattle - Chisholm</v>
      </c>
      <c r="U16" s="4" t="str">
        <f t="shared" si="2"/>
        <v>CC15</v>
      </c>
      <c r="V16" s="4" t="str">
        <f t="shared" si="3"/>
        <v>YES</v>
      </c>
      <c r="W16" s="4" t="str">
        <f t="shared" si="4"/>
        <v>YES</v>
      </c>
      <c r="X16" s="4"/>
      <c r="Y16" s="4"/>
      <c r="Z16" s="4"/>
      <c r="AA16" s="4"/>
      <c r="AC16" t="s">
        <v>68</v>
      </c>
      <c r="AD16" t="s">
        <v>66</v>
      </c>
      <c r="AE16" s="3" t="s">
        <v>67</v>
      </c>
      <c r="AF16" t="s">
        <v>19</v>
      </c>
      <c r="AG16">
        <v>34.594942000000003</v>
      </c>
      <c r="AH16">
        <v>-98.004481999999996</v>
      </c>
      <c r="AI16">
        <v>65</v>
      </c>
      <c r="AJ16" t="s">
        <v>21</v>
      </c>
    </row>
    <row r="17" spans="1:36" x14ac:dyDescent="0.3">
      <c r="A17" s="3" t="s">
        <v>69</v>
      </c>
      <c r="B17" t="s">
        <v>70</v>
      </c>
      <c r="C17" s="4" t="s">
        <v>15</v>
      </c>
      <c r="D17" s="4"/>
      <c r="E17" s="4" t="s">
        <v>17</v>
      </c>
      <c r="F17" s="4" t="s">
        <v>18</v>
      </c>
      <c r="G17" s="4">
        <v>34.508270000000003</v>
      </c>
      <c r="H17" s="4">
        <v>-97.931867999999994</v>
      </c>
      <c r="I17" s="4" t="s">
        <v>19</v>
      </c>
      <c r="J17" s="4"/>
      <c r="K17" s="1" t="s">
        <v>20</v>
      </c>
      <c r="M17" s="4"/>
      <c r="N17" s="4"/>
      <c r="O17" s="4"/>
      <c r="P17" s="4"/>
      <c r="Q17" s="2">
        <v>130</v>
      </c>
      <c r="R17" s="4" t="s">
        <v>21</v>
      </c>
      <c r="S17" s="2">
        <f t="shared" si="0"/>
        <v>130</v>
      </c>
      <c r="T17" s="2" t="str">
        <f t="shared" si="1"/>
        <v>Head of cattle - Chisholm</v>
      </c>
      <c r="U17" s="4" t="str">
        <f t="shared" si="2"/>
        <v>CC16</v>
      </c>
      <c r="V17" s="4" t="str">
        <f t="shared" si="3"/>
        <v>YES</v>
      </c>
      <c r="W17" s="4" t="str">
        <f t="shared" si="4"/>
        <v>YES</v>
      </c>
      <c r="X17" s="4"/>
      <c r="Y17" s="4"/>
      <c r="Z17" s="4"/>
      <c r="AA17" s="4"/>
      <c r="AC17" t="s">
        <v>71</v>
      </c>
      <c r="AD17" t="s">
        <v>69</v>
      </c>
      <c r="AE17" s="3" t="s">
        <v>70</v>
      </c>
      <c r="AF17" t="s">
        <v>19</v>
      </c>
      <c r="AG17">
        <v>34.508270000000003</v>
      </c>
      <c r="AH17">
        <v>-97.931867999999994</v>
      </c>
      <c r="AI17">
        <v>130</v>
      </c>
      <c r="AJ17" t="s">
        <v>21</v>
      </c>
    </row>
    <row r="18" spans="1:36" x14ac:dyDescent="0.3">
      <c r="A18" s="3" t="s">
        <v>72</v>
      </c>
      <c r="B18" t="s">
        <v>73</v>
      </c>
      <c r="C18" s="4" t="s">
        <v>15</v>
      </c>
      <c r="D18" s="4"/>
      <c r="E18" s="4" t="s">
        <v>17</v>
      </c>
      <c r="F18" s="4" t="s">
        <v>18</v>
      </c>
      <c r="G18" s="4">
        <v>34.507199999999997</v>
      </c>
      <c r="H18" s="4">
        <v>-97.926338000000001</v>
      </c>
      <c r="I18" s="4" t="s">
        <v>19</v>
      </c>
      <c r="J18" s="4"/>
      <c r="K18" s="1" t="s">
        <v>20</v>
      </c>
      <c r="M18" s="4"/>
      <c r="N18" s="4"/>
      <c r="O18" s="4"/>
      <c r="P18" s="4"/>
      <c r="Q18" s="2">
        <v>12</v>
      </c>
      <c r="R18" s="4" t="s">
        <v>21</v>
      </c>
      <c r="S18" s="2">
        <f t="shared" si="0"/>
        <v>12</v>
      </c>
      <c r="T18" s="2" t="str">
        <f t="shared" si="1"/>
        <v>Head of cattle - Chisholm</v>
      </c>
      <c r="U18" s="4" t="str">
        <f t="shared" si="2"/>
        <v>CC17</v>
      </c>
      <c r="V18" s="4" t="str">
        <f t="shared" si="3"/>
        <v>YES</v>
      </c>
      <c r="W18" s="4" t="str">
        <f t="shared" si="4"/>
        <v>YES</v>
      </c>
      <c r="X18" s="4"/>
      <c r="Y18" s="4"/>
      <c r="Z18" s="4"/>
      <c r="AA18" s="4"/>
      <c r="AC18" t="s">
        <v>74</v>
      </c>
      <c r="AD18" t="s">
        <v>72</v>
      </c>
      <c r="AE18" s="3" t="s">
        <v>73</v>
      </c>
      <c r="AF18" t="s">
        <v>19</v>
      </c>
      <c r="AG18">
        <v>34.507199999999997</v>
      </c>
      <c r="AH18">
        <v>-97.926338000000001</v>
      </c>
      <c r="AI18">
        <v>12</v>
      </c>
      <c r="AJ18" t="s">
        <v>21</v>
      </c>
    </row>
    <row r="19" spans="1:36" x14ac:dyDescent="0.3">
      <c r="A19" s="3" t="s">
        <v>75</v>
      </c>
      <c r="B19" t="s">
        <v>76</v>
      </c>
      <c r="C19" s="4" t="s">
        <v>15</v>
      </c>
      <c r="D19" s="4"/>
      <c r="E19" s="4" t="s">
        <v>17</v>
      </c>
      <c r="F19" s="4" t="s">
        <v>18</v>
      </c>
      <c r="G19" s="4">
        <v>34.502333</v>
      </c>
      <c r="H19" s="4">
        <v>-97.912467000000007</v>
      </c>
      <c r="I19" s="4" t="s">
        <v>19</v>
      </c>
      <c r="J19" s="4"/>
      <c r="K19" s="1" t="s">
        <v>20</v>
      </c>
      <c r="M19" s="4"/>
      <c r="N19" s="4"/>
      <c r="O19" s="4"/>
      <c r="P19" s="4"/>
      <c r="Q19" s="2">
        <v>12</v>
      </c>
      <c r="R19" s="4" t="s">
        <v>21</v>
      </c>
      <c r="S19" s="2">
        <f t="shared" si="0"/>
        <v>12</v>
      </c>
      <c r="T19" s="2" t="str">
        <f t="shared" si="1"/>
        <v>Head of cattle - Chisholm</v>
      </c>
      <c r="U19" s="4" t="str">
        <f t="shared" si="2"/>
        <v>CC18</v>
      </c>
      <c r="V19" s="4" t="str">
        <f t="shared" si="3"/>
        <v>YES</v>
      </c>
      <c r="W19" s="4" t="str">
        <f t="shared" si="4"/>
        <v>YES</v>
      </c>
      <c r="X19" s="4"/>
      <c r="Y19" s="4"/>
      <c r="Z19" s="4"/>
      <c r="AA19" s="4"/>
      <c r="AC19" t="s">
        <v>77</v>
      </c>
      <c r="AD19" t="s">
        <v>75</v>
      </c>
      <c r="AE19" s="3" t="s">
        <v>76</v>
      </c>
      <c r="AF19" t="s">
        <v>19</v>
      </c>
      <c r="AG19">
        <v>34.502333</v>
      </c>
      <c r="AH19">
        <v>-97.912467000000007</v>
      </c>
      <c r="AI19">
        <v>12</v>
      </c>
      <c r="AJ19" t="s">
        <v>21</v>
      </c>
    </row>
    <row r="20" spans="1:36" x14ac:dyDescent="0.3">
      <c r="A20" s="3" t="s">
        <v>78</v>
      </c>
      <c r="B20" t="s">
        <v>79</v>
      </c>
      <c r="C20" s="4" t="s">
        <v>15</v>
      </c>
      <c r="D20" s="4"/>
      <c r="E20" s="4" t="s">
        <v>17</v>
      </c>
      <c r="F20" s="4" t="s">
        <v>18</v>
      </c>
      <c r="G20" s="4">
        <v>34.492697</v>
      </c>
      <c r="H20" s="4">
        <v>-97.897945000000007</v>
      </c>
      <c r="I20" s="4" t="s">
        <v>19</v>
      </c>
      <c r="J20" s="4"/>
      <c r="K20" s="1" t="s">
        <v>20</v>
      </c>
      <c r="M20" s="4"/>
      <c r="N20" s="4"/>
      <c r="O20" s="4"/>
      <c r="P20" s="4"/>
      <c r="Q20" s="2">
        <v>151</v>
      </c>
      <c r="R20" s="4" t="s">
        <v>21</v>
      </c>
      <c r="S20" s="2">
        <f t="shared" si="0"/>
        <v>151</v>
      </c>
      <c r="T20" s="2" t="str">
        <f t="shared" si="1"/>
        <v>Head of cattle - Chisholm</v>
      </c>
      <c r="U20" s="4" t="str">
        <f t="shared" si="2"/>
        <v>CC19</v>
      </c>
      <c r="V20" s="4" t="str">
        <f t="shared" si="3"/>
        <v>YES</v>
      </c>
      <c r="W20" s="4" t="str">
        <f t="shared" si="4"/>
        <v>YES</v>
      </c>
      <c r="X20" s="4"/>
      <c r="Y20" s="4"/>
      <c r="Z20" s="4"/>
      <c r="AA20" s="4"/>
      <c r="AC20" t="s">
        <v>80</v>
      </c>
      <c r="AD20" t="s">
        <v>78</v>
      </c>
      <c r="AE20" s="3" t="s">
        <v>79</v>
      </c>
      <c r="AF20" t="s">
        <v>19</v>
      </c>
      <c r="AG20">
        <v>34.492697</v>
      </c>
      <c r="AH20">
        <v>-97.897945000000007</v>
      </c>
      <c r="AI20">
        <v>151</v>
      </c>
      <c r="AJ20" t="s">
        <v>21</v>
      </c>
    </row>
    <row r="21" spans="1:36" x14ac:dyDescent="0.3">
      <c r="A21" s="3" t="s">
        <v>81</v>
      </c>
      <c r="B21" t="s">
        <v>82</v>
      </c>
      <c r="C21" s="4" t="s">
        <v>15</v>
      </c>
      <c r="D21" s="4"/>
      <c r="E21" s="4" t="s">
        <v>17</v>
      </c>
      <c r="F21" s="4" t="s">
        <v>18</v>
      </c>
      <c r="G21" s="4">
        <v>34.481915999999998</v>
      </c>
      <c r="H21" s="4">
        <v>-97.894915999999995</v>
      </c>
      <c r="I21" s="4" t="s">
        <v>19</v>
      </c>
      <c r="J21" s="4"/>
      <c r="K21" s="1" t="s">
        <v>20</v>
      </c>
      <c r="M21" s="4"/>
      <c r="N21" s="4"/>
      <c r="O21" s="4"/>
      <c r="P21" s="4"/>
      <c r="Q21" s="2">
        <v>12</v>
      </c>
      <c r="R21" s="4" t="s">
        <v>21</v>
      </c>
      <c r="S21" s="2">
        <f t="shared" si="0"/>
        <v>12</v>
      </c>
      <c r="T21" s="2" t="str">
        <f t="shared" si="1"/>
        <v>Head of cattle - Chisholm</v>
      </c>
      <c r="U21" s="4" t="str">
        <f t="shared" si="2"/>
        <v>CC20</v>
      </c>
      <c r="V21" s="4" t="str">
        <f t="shared" si="3"/>
        <v>YES</v>
      </c>
      <c r="W21" s="4" t="str">
        <f t="shared" si="4"/>
        <v>YES</v>
      </c>
      <c r="X21" s="4"/>
      <c r="Y21" s="4"/>
      <c r="Z21" s="4"/>
      <c r="AA21" s="4"/>
      <c r="AC21" t="s">
        <v>83</v>
      </c>
      <c r="AD21" t="s">
        <v>81</v>
      </c>
      <c r="AE21" s="3" t="s">
        <v>82</v>
      </c>
      <c r="AF21" t="s">
        <v>19</v>
      </c>
      <c r="AG21">
        <v>34.481915999999998</v>
      </c>
      <c r="AH21">
        <v>-97.894915999999995</v>
      </c>
      <c r="AI21">
        <v>12</v>
      </c>
      <c r="AJ21" t="s">
        <v>21</v>
      </c>
    </row>
    <row r="22" spans="1:36" x14ac:dyDescent="0.3">
      <c r="A22" s="3" t="s">
        <v>84</v>
      </c>
      <c r="B22" t="s">
        <v>85</v>
      </c>
      <c r="C22" s="4" t="s">
        <v>15</v>
      </c>
      <c r="D22" s="4"/>
      <c r="E22" s="4" t="s">
        <v>17</v>
      </c>
      <c r="F22" s="4" t="s">
        <v>18</v>
      </c>
      <c r="G22" s="4">
        <v>34.463541999999997</v>
      </c>
      <c r="H22" s="4">
        <v>-97.891586000000004</v>
      </c>
      <c r="I22" s="4" t="s">
        <v>19</v>
      </c>
      <c r="J22" s="4"/>
      <c r="K22" s="1" t="s">
        <v>20</v>
      </c>
      <c r="M22" s="4"/>
      <c r="N22" s="4"/>
      <c r="O22" s="4"/>
      <c r="P22" s="4"/>
      <c r="Q22" s="2">
        <v>12</v>
      </c>
      <c r="R22" s="4" t="s">
        <v>21</v>
      </c>
      <c r="S22" s="2">
        <f t="shared" si="0"/>
        <v>12</v>
      </c>
      <c r="T22" s="2" t="str">
        <f t="shared" si="1"/>
        <v>Head of cattle - Chisholm</v>
      </c>
      <c r="U22" s="4" t="str">
        <f t="shared" si="2"/>
        <v>CC21</v>
      </c>
      <c r="V22" s="4" t="str">
        <f t="shared" si="3"/>
        <v>YES</v>
      </c>
      <c r="W22" s="4" t="str">
        <f t="shared" si="4"/>
        <v>YES</v>
      </c>
      <c r="X22" s="4"/>
      <c r="Y22" s="4"/>
      <c r="Z22" s="4"/>
      <c r="AA22" s="4"/>
      <c r="AC22" t="s">
        <v>86</v>
      </c>
      <c r="AD22" t="s">
        <v>84</v>
      </c>
      <c r="AE22" s="3" t="s">
        <v>85</v>
      </c>
      <c r="AF22" t="s">
        <v>19</v>
      </c>
      <c r="AG22">
        <v>34.463541999999997</v>
      </c>
      <c r="AH22">
        <v>-97.891586000000004</v>
      </c>
      <c r="AI22">
        <v>12</v>
      </c>
      <c r="AJ22" t="s">
        <v>21</v>
      </c>
    </row>
    <row r="23" spans="1:36" x14ac:dyDescent="0.3">
      <c r="A23" s="3" t="s">
        <v>87</v>
      </c>
      <c r="B23" t="s">
        <v>88</v>
      </c>
      <c r="C23" s="4" t="s">
        <v>15</v>
      </c>
      <c r="D23" s="4"/>
      <c r="E23" s="4" t="s">
        <v>17</v>
      </c>
      <c r="F23" s="4" t="s">
        <v>18</v>
      </c>
      <c r="G23" s="4">
        <v>34.449115999999997</v>
      </c>
      <c r="H23" s="4">
        <v>-97.888632999999999</v>
      </c>
      <c r="I23" s="4" t="s">
        <v>19</v>
      </c>
      <c r="J23" s="4"/>
      <c r="K23" s="1" t="s">
        <v>20</v>
      </c>
      <c r="M23" s="4"/>
      <c r="N23" s="4"/>
      <c r="O23" s="4"/>
      <c r="P23" s="4"/>
      <c r="Q23" s="2">
        <v>12</v>
      </c>
      <c r="R23" s="4" t="s">
        <v>21</v>
      </c>
      <c r="S23" s="2">
        <f t="shared" si="0"/>
        <v>12</v>
      </c>
      <c r="T23" s="2" t="str">
        <f t="shared" si="1"/>
        <v>Head of cattle - Chisholm</v>
      </c>
      <c r="U23" s="4" t="str">
        <f t="shared" si="2"/>
        <v>CC22</v>
      </c>
      <c r="V23" s="4" t="str">
        <f t="shared" si="3"/>
        <v>YES</v>
      </c>
      <c r="W23" s="4" t="str">
        <f t="shared" si="4"/>
        <v>YES</v>
      </c>
      <c r="X23" s="4"/>
      <c r="Y23" s="4"/>
      <c r="Z23" s="4"/>
      <c r="AA23" s="4"/>
      <c r="AC23" t="s">
        <v>89</v>
      </c>
      <c r="AD23" t="s">
        <v>87</v>
      </c>
      <c r="AE23" s="3" t="s">
        <v>88</v>
      </c>
      <c r="AF23" t="s">
        <v>19</v>
      </c>
      <c r="AG23">
        <v>34.449115999999997</v>
      </c>
      <c r="AH23">
        <v>-97.888632999999999</v>
      </c>
      <c r="AI23">
        <v>12</v>
      </c>
      <c r="AJ23" t="s">
        <v>21</v>
      </c>
    </row>
    <row r="24" spans="1:36" x14ac:dyDescent="0.3">
      <c r="A24" s="3" t="s">
        <v>90</v>
      </c>
      <c r="B24" t="s">
        <v>91</v>
      </c>
      <c r="C24" s="4" t="s">
        <v>15</v>
      </c>
      <c r="D24" s="4"/>
      <c r="E24" s="4" t="s">
        <v>17</v>
      </c>
      <c r="F24" s="4" t="s">
        <v>18</v>
      </c>
      <c r="G24" s="4">
        <v>34.434516000000002</v>
      </c>
      <c r="H24" s="4">
        <v>-97.887900000000002</v>
      </c>
      <c r="I24" s="4" t="s">
        <v>19</v>
      </c>
      <c r="J24" s="4"/>
      <c r="K24" s="1" t="s">
        <v>20</v>
      </c>
      <c r="M24" s="4"/>
      <c r="N24" s="4"/>
      <c r="O24" s="4"/>
      <c r="P24" s="4"/>
      <c r="Q24" s="2">
        <v>154</v>
      </c>
      <c r="R24" s="4" t="s">
        <v>21</v>
      </c>
      <c r="S24" s="2">
        <f t="shared" si="0"/>
        <v>154</v>
      </c>
      <c r="T24" s="2" t="str">
        <f t="shared" si="1"/>
        <v>Head of cattle - Chisholm</v>
      </c>
      <c r="U24" s="4" t="str">
        <f t="shared" si="2"/>
        <v>CC23</v>
      </c>
      <c r="V24" s="4" t="str">
        <f t="shared" si="3"/>
        <v>YES</v>
      </c>
      <c r="W24" s="4" t="str">
        <f t="shared" si="4"/>
        <v>YES</v>
      </c>
      <c r="X24" s="4"/>
      <c r="Y24" s="4"/>
      <c r="Z24" s="4"/>
      <c r="AA24" s="4"/>
      <c r="AC24" t="s">
        <v>92</v>
      </c>
      <c r="AD24" t="s">
        <v>90</v>
      </c>
      <c r="AE24" s="3" t="s">
        <v>91</v>
      </c>
      <c r="AF24" t="s">
        <v>19</v>
      </c>
      <c r="AG24">
        <v>34.434516000000002</v>
      </c>
      <c r="AH24">
        <v>-97.887900000000002</v>
      </c>
      <c r="AI24">
        <v>154</v>
      </c>
      <c r="AJ24" t="s">
        <v>21</v>
      </c>
    </row>
    <row r="25" spans="1:36" x14ac:dyDescent="0.3">
      <c r="A25" s="3" t="s">
        <v>93</v>
      </c>
      <c r="B25" t="s">
        <v>94</v>
      </c>
      <c r="C25" s="4" t="s">
        <v>15</v>
      </c>
      <c r="D25" s="4"/>
      <c r="E25" s="4" t="s">
        <v>95</v>
      </c>
      <c r="F25" s="4" t="s">
        <v>96</v>
      </c>
      <c r="G25" s="4">
        <v>33.873227999999997</v>
      </c>
      <c r="H25" s="4">
        <v>-97.807891999999995</v>
      </c>
      <c r="I25" s="4" t="s">
        <v>19</v>
      </c>
      <c r="J25" s="4"/>
      <c r="K25" s="1" t="s">
        <v>20</v>
      </c>
      <c r="M25" s="4"/>
      <c r="N25" s="4"/>
      <c r="O25" s="4"/>
      <c r="P25" s="4"/>
      <c r="Q25" s="2">
        <v>200</v>
      </c>
      <c r="R25" s="4" t="s">
        <v>21</v>
      </c>
      <c r="S25" s="2">
        <f t="shared" si="0"/>
        <v>200</v>
      </c>
      <c r="T25" s="2" t="str">
        <f t="shared" si="1"/>
        <v>Head of cattle - Chisholm</v>
      </c>
      <c r="U25" s="4" t="str">
        <f t="shared" si="2"/>
        <v>CC24</v>
      </c>
      <c r="V25" s="4" t="str">
        <f t="shared" si="3"/>
        <v>YES</v>
      </c>
      <c r="W25" s="4" t="str">
        <f t="shared" si="4"/>
        <v>YES</v>
      </c>
      <c r="X25" s="4"/>
      <c r="Y25" s="4"/>
      <c r="Z25" s="4"/>
      <c r="AA25" s="4"/>
      <c r="AC25" t="s">
        <v>97</v>
      </c>
      <c r="AD25" t="s">
        <v>93</v>
      </c>
      <c r="AE25" s="3" t="s">
        <v>94</v>
      </c>
      <c r="AF25" t="s">
        <v>19</v>
      </c>
      <c r="AG25">
        <v>33.873227999999997</v>
      </c>
      <c r="AH25">
        <v>-97.807891999999995</v>
      </c>
      <c r="AI25">
        <v>200</v>
      </c>
      <c r="AJ25" t="s">
        <v>21</v>
      </c>
    </row>
    <row r="26" spans="1:36" x14ac:dyDescent="0.3">
      <c r="A26" s="3" t="s">
        <v>98</v>
      </c>
      <c r="B26" t="s">
        <v>99</v>
      </c>
      <c r="C26" s="4" t="s">
        <v>15</v>
      </c>
      <c r="D26" s="4"/>
      <c r="E26" s="4" t="s">
        <v>100</v>
      </c>
      <c r="F26" s="4" t="s">
        <v>18</v>
      </c>
      <c r="G26" s="4">
        <v>33.940432999999999</v>
      </c>
      <c r="H26" s="4">
        <v>-97.878133000000005</v>
      </c>
      <c r="I26" s="4" t="s">
        <v>19</v>
      </c>
      <c r="J26" s="4"/>
      <c r="K26" s="1" t="s">
        <v>20</v>
      </c>
      <c r="M26" s="4"/>
      <c r="N26" s="4"/>
      <c r="O26" s="4"/>
      <c r="P26" s="4"/>
      <c r="Q26" s="2">
        <v>215</v>
      </c>
      <c r="R26" s="4" t="s">
        <v>21</v>
      </c>
      <c r="S26" s="2">
        <f t="shared" si="0"/>
        <v>215</v>
      </c>
      <c r="T26" s="2" t="str">
        <f t="shared" si="1"/>
        <v>Head of cattle - Chisholm</v>
      </c>
      <c r="U26" s="4" t="str">
        <f t="shared" si="2"/>
        <v>CC25</v>
      </c>
      <c r="V26" s="4" t="str">
        <f t="shared" si="3"/>
        <v>YES</v>
      </c>
      <c r="W26" s="4" t="str">
        <f t="shared" si="4"/>
        <v>YES</v>
      </c>
      <c r="X26" s="4"/>
      <c r="Y26" s="4"/>
      <c r="Z26" s="4"/>
      <c r="AA26" s="4"/>
      <c r="AC26" t="s">
        <v>101</v>
      </c>
      <c r="AD26" t="s">
        <v>98</v>
      </c>
      <c r="AE26" s="3" t="s">
        <v>99</v>
      </c>
      <c r="AF26" t="s">
        <v>19</v>
      </c>
      <c r="AG26">
        <v>33.940432999999999</v>
      </c>
      <c r="AH26">
        <v>-97.878133000000005</v>
      </c>
      <c r="AI26">
        <v>215</v>
      </c>
      <c r="AJ26" t="s">
        <v>21</v>
      </c>
    </row>
    <row r="27" spans="1:36" x14ac:dyDescent="0.3">
      <c r="A27" s="3" t="s">
        <v>102</v>
      </c>
      <c r="B27" t="s">
        <v>103</v>
      </c>
      <c r="C27" s="4" t="s">
        <v>15</v>
      </c>
      <c r="D27" s="4"/>
      <c r="E27" s="4" t="s">
        <v>100</v>
      </c>
      <c r="F27" s="4" t="s">
        <v>18</v>
      </c>
      <c r="G27" s="4">
        <v>33.935865999999997</v>
      </c>
      <c r="H27" s="4">
        <v>-97.874382999999995</v>
      </c>
      <c r="I27" s="4" t="s">
        <v>19</v>
      </c>
      <c r="J27" s="4"/>
      <c r="K27" s="1" t="s">
        <v>20</v>
      </c>
      <c r="M27" s="4"/>
      <c r="N27" s="4"/>
      <c r="O27" s="4"/>
      <c r="P27" s="4"/>
      <c r="Q27" s="2">
        <v>35</v>
      </c>
      <c r="R27" s="4" t="s">
        <v>21</v>
      </c>
      <c r="S27" s="2">
        <f t="shared" si="0"/>
        <v>35</v>
      </c>
      <c r="T27" s="2" t="str">
        <f t="shared" si="1"/>
        <v>Head of cattle - Chisholm</v>
      </c>
      <c r="U27" s="4" t="str">
        <f t="shared" si="2"/>
        <v>CC26</v>
      </c>
      <c r="V27" s="4" t="str">
        <f t="shared" si="3"/>
        <v>YES</v>
      </c>
      <c r="W27" s="4" t="str">
        <f t="shared" si="4"/>
        <v>YES</v>
      </c>
      <c r="X27" s="4"/>
      <c r="Y27" s="4"/>
      <c r="Z27" s="4"/>
      <c r="AA27" s="4"/>
      <c r="AC27" t="s">
        <v>104</v>
      </c>
      <c r="AD27" t="s">
        <v>102</v>
      </c>
      <c r="AE27" s="3" t="s">
        <v>103</v>
      </c>
      <c r="AF27" t="s">
        <v>19</v>
      </c>
      <c r="AG27">
        <v>33.935865999999997</v>
      </c>
      <c r="AH27">
        <v>-97.874382999999995</v>
      </c>
      <c r="AI27">
        <v>35</v>
      </c>
      <c r="AJ27" t="s">
        <v>21</v>
      </c>
    </row>
    <row r="28" spans="1:36" x14ac:dyDescent="0.3">
      <c r="A28" s="3" t="s">
        <v>105</v>
      </c>
      <c r="B28" t="s">
        <v>106</v>
      </c>
      <c r="C28" s="4" t="s">
        <v>15</v>
      </c>
      <c r="D28" s="4"/>
      <c r="E28" s="4" t="s">
        <v>107</v>
      </c>
      <c r="F28" s="4" t="s">
        <v>18</v>
      </c>
      <c r="G28" s="4">
        <v>33.925849999999997</v>
      </c>
      <c r="H28" s="4">
        <v>-97.864065999999994</v>
      </c>
      <c r="I28" s="4" t="s">
        <v>19</v>
      </c>
      <c r="J28" s="4"/>
      <c r="K28" s="1" t="s">
        <v>20</v>
      </c>
      <c r="M28" s="4"/>
      <c r="N28" s="4"/>
      <c r="O28" s="4"/>
      <c r="P28" s="4"/>
      <c r="Q28" s="2">
        <v>22</v>
      </c>
      <c r="R28" s="4" t="s">
        <v>21</v>
      </c>
      <c r="S28" s="2">
        <f t="shared" si="0"/>
        <v>22</v>
      </c>
      <c r="T28" s="2" t="str">
        <f t="shared" si="1"/>
        <v>Head of cattle - Chisholm</v>
      </c>
      <c r="U28" s="4" t="str">
        <f t="shared" si="2"/>
        <v>CC27</v>
      </c>
      <c r="V28" s="4" t="str">
        <f t="shared" si="3"/>
        <v>YES</v>
      </c>
      <c r="W28" s="4" t="str">
        <f t="shared" si="4"/>
        <v>YES</v>
      </c>
      <c r="X28" s="4"/>
      <c r="Y28" s="4"/>
      <c r="Z28" s="4"/>
      <c r="AA28" s="4"/>
      <c r="AC28" t="s">
        <v>108</v>
      </c>
      <c r="AD28" t="s">
        <v>105</v>
      </c>
      <c r="AE28" s="3" t="s">
        <v>106</v>
      </c>
      <c r="AF28" t="s">
        <v>19</v>
      </c>
      <c r="AG28">
        <v>33.925849999999997</v>
      </c>
      <c r="AH28">
        <v>-97.864065999999994</v>
      </c>
      <c r="AI28">
        <v>22</v>
      </c>
      <c r="AJ28" t="s">
        <v>21</v>
      </c>
    </row>
    <row r="29" spans="1:36" x14ac:dyDescent="0.3">
      <c r="A29" s="3" t="s">
        <v>109</v>
      </c>
      <c r="B29" t="s">
        <v>110</v>
      </c>
      <c r="C29" s="4" t="s">
        <v>15</v>
      </c>
      <c r="D29" s="4"/>
      <c r="E29" s="4" t="s">
        <v>100</v>
      </c>
      <c r="F29" s="4" t="s">
        <v>18</v>
      </c>
      <c r="G29" s="4">
        <v>33.923200000000001</v>
      </c>
      <c r="H29" s="4">
        <v>-97.857282999999995</v>
      </c>
      <c r="I29" s="4" t="s">
        <v>19</v>
      </c>
      <c r="J29" s="4"/>
      <c r="K29" s="1" t="s">
        <v>20</v>
      </c>
      <c r="M29" s="4"/>
      <c r="N29" s="4"/>
      <c r="O29" s="4"/>
      <c r="P29" s="4"/>
      <c r="Q29" s="2">
        <v>26</v>
      </c>
      <c r="R29" s="4" t="s">
        <v>21</v>
      </c>
      <c r="S29" s="2">
        <f t="shared" si="0"/>
        <v>26</v>
      </c>
      <c r="T29" s="2" t="str">
        <f t="shared" si="1"/>
        <v>Head of cattle - Chisholm</v>
      </c>
      <c r="U29" s="4" t="str">
        <f t="shared" si="2"/>
        <v>CC28</v>
      </c>
      <c r="V29" s="4" t="str">
        <f t="shared" si="3"/>
        <v>YES</v>
      </c>
      <c r="W29" s="4" t="str">
        <f t="shared" si="4"/>
        <v>YES</v>
      </c>
      <c r="X29" s="4"/>
      <c r="Y29" s="4"/>
      <c r="Z29" s="4"/>
      <c r="AA29" s="4"/>
      <c r="AC29" t="s">
        <v>111</v>
      </c>
      <c r="AD29" t="s">
        <v>109</v>
      </c>
      <c r="AE29" s="3" t="s">
        <v>110</v>
      </c>
      <c r="AF29" t="s">
        <v>19</v>
      </c>
      <c r="AG29">
        <v>33.923200000000001</v>
      </c>
      <c r="AH29">
        <v>-97.857282999999995</v>
      </c>
      <c r="AI29">
        <v>26</v>
      </c>
      <c r="AJ29" t="s">
        <v>21</v>
      </c>
    </row>
    <row r="30" spans="1:36" x14ac:dyDescent="0.3">
      <c r="A30" s="3" t="s">
        <v>112</v>
      </c>
      <c r="B30" t="s">
        <v>113</v>
      </c>
      <c r="C30" s="4" t="s">
        <v>15</v>
      </c>
      <c r="D30" s="4"/>
      <c r="E30" s="4" t="s">
        <v>100</v>
      </c>
      <c r="F30" s="4" t="s">
        <v>18</v>
      </c>
      <c r="G30" s="4">
        <v>33.903982999999997</v>
      </c>
      <c r="H30" s="4">
        <v>-97.840016000000006</v>
      </c>
      <c r="I30" s="4" t="s">
        <v>19</v>
      </c>
      <c r="J30" s="4"/>
      <c r="K30" s="1" t="s">
        <v>20</v>
      </c>
      <c r="M30" s="4"/>
      <c r="N30" s="4"/>
      <c r="O30" s="4"/>
      <c r="P30" s="4"/>
      <c r="Q30" s="2">
        <v>154</v>
      </c>
      <c r="R30" s="4" t="s">
        <v>21</v>
      </c>
      <c r="S30" s="2">
        <f t="shared" si="0"/>
        <v>154</v>
      </c>
      <c r="T30" s="2" t="str">
        <f t="shared" si="1"/>
        <v>Head of cattle - Chisholm</v>
      </c>
      <c r="U30" s="4" t="str">
        <f t="shared" si="2"/>
        <v>CC29</v>
      </c>
      <c r="V30" s="4" t="str">
        <f t="shared" si="3"/>
        <v>YES</v>
      </c>
      <c r="W30" s="4" t="str">
        <f t="shared" si="4"/>
        <v>YES</v>
      </c>
      <c r="X30" s="4"/>
      <c r="Y30" s="4"/>
      <c r="Z30" s="4"/>
      <c r="AA30" s="4"/>
      <c r="AC30" t="s">
        <v>114</v>
      </c>
      <c r="AD30" t="s">
        <v>112</v>
      </c>
      <c r="AE30" s="3" t="s">
        <v>113</v>
      </c>
      <c r="AF30" t="s">
        <v>19</v>
      </c>
      <c r="AG30">
        <v>33.903982999999997</v>
      </c>
      <c r="AH30">
        <v>-97.840016000000006</v>
      </c>
      <c r="AI30">
        <v>154</v>
      </c>
      <c r="AJ30" t="s">
        <v>21</v>
      </c>
    </row>
    <row r="31" spans="1:36" x14ac:dyDescent="0.3">
      <c r="A31" s="3" t="s">
        <v>115</v>
      </c>
      <c r="B31" t="s">
        <v>116</v>
      </c>
      <c r="C31" s="4" t="s">
        <v>15</v>
      </c>
      <c r="D31" s="4"/>
      <c r="E31" s="4" t="s">
        <v>107</v>
      </c>
      <c r="F31" s="4" t="s">
        <v>18</v>
      </c>
      <c r="G31" s="4">
        <v>34.042250000000003</v>
      </c>
      <c r="H31" s="4">
        <v>-97.886482999999998</v>
      </c>
      <c r="I31" s="4" t="s">
        <v>19</v>
      </c>
      <c r="J31" s="4"/>
      <c r="K31" s="1" t="s">
        <v>20</v>
      </c>
      <c r="M31" s="4"/>
      <c r="N31" s="4"/>
      <c r="O31" s="4"/>
      <c r="P31" s="4"/>
      <c r="Q31" s="2">
        <v>27</v>
      </c>
      <c r="R31" s="4" t="s">
        <v>21</v>
      </c>
      <c r="S31" s="2">
        <f t="shared" si="0"/>
        <v>27</v>
      </c>
      <c r="T31" s="2" t="str">
        <f t="shared" si="1"/>
        <v>Head of cattle - Chisholm</v>
      </c>
      <c r="U31" s="4" t="str">
        <f t="shared" si="2"/>
        <v>CC30</v>
      </c>
      <c r="V31" s="4" t="str">
        <f t="shared" si="3"/>
        <v>YES</v>
      </c>
      <c r="W31" s="4" t="str">
        <f t="shared" si="4"/>
        <v>YES</v>
      </c>
      <c r="X31" s="4"/>
      <c r="Y31" s="4"/>
      <c r="Z31" s="4"/>
      <c r="AA31" s="4"/>
      <c r="AC31" t="s">
        <v>117</v>
      </c>
      <c r="AD31" t="s">
        <v>115</v>
      </c>
      <c r="AE31" s="3" t="s">
        <v>116</v>
      </c>
      <c r="AF31" t="s">
        <v>19</v>
      </c>
      <c r="AG31">
        <v>34.042250000000003</v>
      </c>
      <c r="AH31">
        <v>-97.886482999999998</v>
      </c>
      <c r="AI31">
        <v>27</v>
      </c>
      <c r="AJ31" t="s">
        <v>21</v>
      </c>
    </row>
    <row r="32" spans="1:36" x14ac:dyDescent="0.3">
      <c r="A32" s="3" t="s">
        <v>118</v>
      </c>
      <c r="B32" t="s">
        <v>119</v>
      </c>
      <c r="C32" s="4" t="s">
        <v>15</v>
      </c>
      <c r="D32" s="4"/>
      <c r="E32" s="4" t="s">
        <v>107</v>
      </c>
      <c r="F32" s="4" t="s">
        <v>18</v>
      </c>
      <c r="G32" s="4">
        <v>34.027636000000001</v>
      </c>
      <c r="H32" s="4">
        <v>-97.886363000000003</v>
      </c>
      <c r="I32" s="4" t="s">
        <v>19</v>
      </c>
      <c r="J32" s="4"/>
      <c r="K32" s="1" t="s">
        <v>20</v>
      </c>
      <c r="M32" s="4"/>
      <c r="N32" s="4"/>
      <c r="O32" s="4"/>
      <c r="P32" s="4"/>
      <c r="Q32" s="2">
        <v>35</v>
      </c>
      <c r="R32" s="4" t="s">
        <v>21</v>
      </c>
      <c r="S32" s="2">
        <f t="shared" si="0"/>
        <v>35</v>
      </c>
      <c r="T32" s="2" t="str">
        <f t="shared" si="1"/>
        <v>Head of cattle - Chisholm</v>
      </c>
      <c r="U32" s="4" t="str">
        <f t="shared" si="2"/>
        <v>CC31</v>
      </c>
      <c r="V32" s="4" t="str">
        <f t="shared" si="3"/>
        <v>YES</v>
      </c>
      <c r="W32" s="4" t="str">
        <f t="shared" si="4"/>
        <v>YES</v>
      </c>
      <c r="X32" s="4"/>
      <c r="Y32" s="4"/>
      <c r="Z32" s="4"/>
      <c r="AA32" s="4"/>
      <c r="AC32" t="s">
        <v>120</v>
      </c>
      <c r="AD32" t="s">
        <v>118</v>
      </c>
      <c r="AE32" s="3" t="s">
        <v>119</v>
      </c>
      <c r="AF32" t="s">
        <v>19</v>
      </c>
      <c r="AG32">
        <v>34.027636000000001</v>
      </c>
      <c r="AH32">
        <v>-97.886363000000003</v>
      </c>
      <c r="AI32">
        <v>35</v>
      </c>
      <c r="AJ32" t="s">
        <v>21</v>
      </c>
    </row>
    <row r="33" spans="1:36" x14ac:dyDescent="0.3">
      <c r="A33" s="3" t="s">
        <v>121</v>
      </c>
      <c r="B33" t="s">
        <v>122</v>
      </c>
      <c r="C33" s="4" t="s">
        <v>15</v>
      </c>
      <c r="D33" s="4"/>
      <c r="E33" s="4" t="s">
        <v>107</v>
      </c>
      <c r="F33" s="4" t="s">
        <v>18</v>
      </c>
      <c r="G33" s="4">
        <v>34.013016</v>
      </c>
      <c r="H33" s="4">
        <v>-97.887433000000001</v>
      </c>
      <c r="I33" s="4" t="s">
        <v>19</v>
      </c>
      <c r="J33" s="4"/>
      <c r="K33" s="1" t="s">
        <v>20</v>
      </c>
      <c r="M33" s="4"/>
      <c r="N33" s="4"/>
      <c r="O33" s="4"/>
      <c r="P33" s="4"/>
      <c r="Q33" s="2">
        <v>235</v>
      </c>
      <c r="R33" s="4" t="s">
        <v>21</v>
      </c>
      <c r="S33" s="2">
        <f t="shared" si="0"/>
        <v>235</v>
      </c>
      <c r="T33" s="2" t="str">
        <f t="shared" si="1"/>
        <v>Head of cattle - Chisholm</v>
      </c>
      <c r="U33" s="4" t="str">
        <f t="shared" si="2"/>
        <v>CC32</v>
      </c>
      <c r="V33" s="4" t="str">
        <f t="shared" si="3"/>
        <v>YES</v>
      </c>
      <c r="W33" s="4" t="str">
        <f t="shared" si="4"/>
        <v>YES</v>
      </c>
      <c r="X33" s="4"/>
      <c r="Y33" s="4"/>
      <c r="Z33" s="4"/>
      <c r="AA33" s="4"/>
      <c r="AC33" t="s">
        <v>123</v>
      </c>
      <c r="AD33" t="s">
        <v>121</v>
      </c>
      <c r="AE33" s="3" t="s">
        <v>122</v>
      </c>
      <c r="AF33" t="s">
        <v>19</v>
      </c>
      <c r="AG33">
        <v>34.013016</v>
      </c>
      <c r="AH33">
        <v>-97.887433000000001</v>
      </c>
      <c r="AI33">
        <v>235</v>
      </c>
      <c r="AJ33" t="s">
        <v>21</v>
      </c>
    </row>
    <row r="34" spans="1:36" x14ac:dyDescent="0.3">
      <c r="A34" s="3" t="s">
        <v>124</v>
      </c>
      <c r="B34" t="s">
        <v>125</v>
      </c>
      <c r="C34" s="4" t="s">
        <v>15</v>
      </c>
      <c r="D34" s="4"/>
      <c r="E34" s="4" t="s">
        <v>107</v>
      </c>
      <c r="F34" s="4" t="s">
        <v>18</v>
      </c>
      <c r="G34" s="4">
        <v>33.998466000000001</v>
      </c>
      <c r="H34" s="4">
        <v>-97.887433000000001</v>
      </c>
      <c r="I34" s="4" t="s">
        <v>19</v>
      </c>
      <c r="J34" s="4"/>
      <c r="K34" s="1" t="s">
        <v>20</v>
      </c>
      <c r="M34" s="4"/>
      <c r="N34" s="4"/>
      <c r="O34" s="4"/>
      <c r="P34" s="4"/>
      <c r="Q34" s="2">
        <v>25</v>
      </c>
      <c r="R34" s="4" t="s">
        <v>21</v>
      </c>
      <c r="S34" s="2">
        <f t="shared" ref="S34:S65" si="5">VLOOKUP(A34,$AD$2:$AJ$293,6,FALSE)</f>
        <v>25</v>
      </c>
      <c r="T34" s="2" t="str">
        <f t="shared" ref="T34:T65" si="6">VLOOKUP(A34,$AD$2:$AJ$293,7,FALSE)</f>
        <v>Head of cattle - Chisholm</v>
      </c>
      <c r="U34" s="4" t="str">
        <f t="shared" ref="U34:U65" si="7">VLOOKUP(A34,$AD$2:$AJ$293,1,FALSE)</f>
        <v>CC33</v>
      </c>
      <c r="V34" s="4" t="str">
        <f t="shared" ref="V34:V65" si="8">IF((VLOOKUP(U34,$AD$2:$AJ$293,4,FALSE))=G34,"YES","NO")</f>
        <v>YES</v>
      </c>
      <c r="W34" s="4" t="str">
        <f t="shared" ref="W34:W65" si="9">IF((VLOOKUP(U34,$AD$2:$AJ$293,5,FALSE))=H34,"YES","NO")</f>
        <v>YES</v>
      </c>
      <c r="X34" s="4"/>
      <c r="Y34" s="4"/>
      <c r="Z34" s="4"/>
      <c r="AA34" s="4"/>
      <c r="AC34" t="s">
        <v>126</v>
      </c>
      <c r="AD34" t="s">
        <v>124</v>
      </c>
      <c r="AE34" s="3" t="s">
        <v>125</v>
      </c>
      <c r="AF34" t="s">
        <v>19</v>
      </c>
      <c r="AG34">
        <v>33.998466000000001</v>
      </c>
      <c r="AH34">
        <v>-97.887433000000001</v>
      </c>
      <c r="AI34">
        <v>25</v>
      </c>
      <c r="AJ34" t="s">
        <v>21</v>
      </c>
    </row>
    <row r="35" spans="1:36" x14ac:dyDescent="0.3">
      <c r="A35" s="3" t="s">
        <v>127</v>
      </c>
      <c r="B35" t="s">
        <v>128</v>
      </c>
      <c r="C35" s="4" t="s">
        <v>15</v>
      </c>
      <c r="D35" s="4"/>
      <c r="E35" s="4" t="s">
        <v>107</v>
      </c>
      <c r="F35" s="4" t="s">
        <v>18</v>
      </c>
      <c r="G35" s="4">
        <v>33.983916000000001</v>
      </c>
      <c r="H35" s="4">
        <v>-97.887349999999998</v>
      </c>
      <c r="I35" s="4" t="s">
        <v>19</v>
      </c>
      <c r="J35" s="4"/>
      <c r="K35" s="1" t="s">
        <v>20</v>
      </c>
      <c r="M35" s="4"/>
      <c r="N35" s="4"/>
      <c r="O35" s="4"/>
      <c r="P35" s="4"/>
      <c r="Q35" s="2">
        <v>35</v>
      </c>
      <c r="R35" s="4" t="s">
        <v>21</v>
      </c>
      <c r="S35" s="2">
        <f t="shared" si="5"/>
        <v>35</v>
      </c>
      <c r="T35" s="2" t="str">
        <f t="shared" si="6"/>
        <v>Head of cattle - Chisholm</v>
      </c>
      <c r="U35" s="4" t="str">
        <f t="shared" si="7"/>
        <v>CC34</v>
      </c>
      <c r="V35" s="4" t="str">
        <f t="shared" si="8"/>
        <v>YES</v>
      </c>
      <c r="W35" s="4" t="str">
        <f t="shared" si="9"/>
        <v>YES</v>
      </c>
      <c r="X35" s="4"/>
      <c r="Y35" s="4"/>
      <c r="Z35" s="4"/>
      <c r="AA35" s="4"/>
      <c r="AC35" t="s">
        <v>129</v>
      </c>
      <c r="AD35" t="s">
        <v>127</v>
      </c>
      <c r="AE35" s="3" t="s">
        <v>128</v>
      </c>
      <c r="AF35" t="s">
        <v>19</v>
      </c>
      <c r="AG35">
        <v>33.983916000000001</v>
      </c>
      <c r="AH35">
        <v>-97.887349999999998</v>
      </c>
      <c r="AI35">
        <v>35</v>
      </c>
      <c r="AJ35" t="s">
        <v>21</v>
      </c>
    </row>
    <row r="36" spans="1:36" x14ac:dyDescent="0.3">
      <c r="A36" s="3" t="s">
        <v>130</v>
      </c>
      <c r="B36" t="s">
        <v>131</v>
      </c>
      <c r="C36" s="4" t="s">
        <v>15</v>
      </c>
      <c r="D36" s="4"/>
      <c r="E36" t="s">
        <v>132</v>
      </c>
      <c r="F36" t="s">
        <v>18</v>
      </c>
      <c r="G36" s="4">
        <v>34.158489000000003</v>
      </c>
      <c r="H36" s="4">
        <v>-97.900875999999997</v>
      </c>
      <c r="I36" s="4" t="s">
        <v>19</v>
      </c>
      <c r="J36" s="4"/>
      <c r="K36" s="1" t="s">
        <v>20</v>
      </c>
      <c r="M36" s="4"/>
      <c r="N36" s="4"/>
      <c r="O36" s="4"/>
      <c r="P36" s="4"/>
      <c r="Q36" s="2">
        <v>17</v>
      </c>
      <c r="R36" s="4" t="s">
        <v>21</v>
      </c>
      <c r="S36" s="2">
        <f t="shared" si="5"/>
        <v>17</v>
      </c>
      <c r="T36" s="2" t="str">
        <f t="shared" si="6"/>
        <v>Head of cattle - Chisholm</v>
      </c>
      <c r="U36" s="4" t="str">
        <f t="shared" si="7"/>
        <v>CC35</v>
      </c>
      <c r="V36" s="4" t="str">
        <f t="shared" si="8"/>
        <v>YES</v>
      </c>
      <c r="W36" s="4" t="str">
        <f t="shared" si="9"/>
        <v>YES</v>
      </c>
      <c r="X36" s="4"/>
      <c r="Y36" s="4"/>
      <c r="Z36" s="4"/>
      <c r="AA36" s="4"/>
      <c r="AC36" t="s">
        <v>133</v>
      </c>
      <c r="AD36" t="s">
        <v>130</v>
      </c>
      <c r="AE36" s="3" t="s">
        <v>131</v>
      </c>
      <c r="AF36" t="s">
        <v>19</v>
      </c>
      <c r="AG36">
        <v>34.158489000000003</v>
      </c>
      <c r="AH36">
        <v>-97.900875999999997</v>
      </c>
      <c r="AI36">
        <v>17</v>
      </c>
      <c r="AJ36" t="s">
        <v>21</v>
      </c>
    </row>
    <row r="37" spans="1:36" x14ac:dyDescent="0.3">
      <c r="A37" s="3" t="s">
        <v>134</v>
      </c>
      <c r="B37" t="s">
        <v>135</v>
      </c>
      <c r="C37" s="4" t="s">
        <v>15</v>
      </c>
      <c r="D37" s="4"/>
      <c r="E37" s="4" t="s">
        <v>107</v>
      </c>
      <c r="F37" s="4" t="s">
        <v>18</v>
      </c>
      <c r="G37" s="4">
        <v>34.085700000000003</v>
      </c>
      <c r="H37" s="4">
        <v>-97.894199999999998</v>
      </c>
      <c r="I37" s="4" t="s">
        <v>19</v>
      </c>
      <c r="J37" s="4"/>
      <c r="K37" s="1" t="s">
        <v>20</v>
      </c>
      <c r="M37" s="4"/>
      <c r="N37" s="4"/>
      <c r="O37" s="4"/>
      <c r="P37" s="4"/>
      <c r="Q37" s="2">
        <v>198</v>
      </c>
      <c r="R37" s="4" t="s">
        <v>21</v>
      </c>
      <c r="S37" s="2">
        <f t="shared" si="5"/>
        <v>198</v>
      </c>
      <c r="T37" s="2" t="str">
        <f t="shared" si="6"/>
        <v>Head of cattle - Chisholm</v>
      </c>
      <c r="U37" s="4" t="str">
        <f t="shared" si="7"/>
        <v>CC36</v>
      </c>
      <c r="V37" s="4" t="str">
        <f t="shared" si="8"/>
        <v>YES</v>
      </c>
      <c r="W37" s="4" t="str">
        <f t="shared" si="9"/>
        <v>YES</v>
      </c>
      <c r="X37" s="4"/>
      <c r="Y37" s="4"/>
      <c r="Z37" s="4"/>
      <c r="AA37" s="4"/>
      <c r="AC37" t="s">
        <v>136</v>
      </c>
      <c r="AD37" t="s">
        <v>134</v>
      </c>
      <c r="AE37" s="3" t="s">
        <v>135</v>
      </c>
      <c r="AF37" t="s">
        <v>19</v>
      </c>
      <c r="AG37">
        <v>34.085700000000003</v>
      </c>
      <c r="AH37">
        <v>-97.894199999999998</v>
      </c>
      <c r="AI37">
        <v>198</v>
      </c>
      <c r="AJ37" t="s">
        <v>21</v>
      </c>
    </row>
    <row r="38" spans="1:36" x14ac:dyDescent="0.3">
      <c r="A38" s="3" t="s">
        <v>137</v>
      </c>
      <c r="B38" t="s">
        <v>138</v>
      </c>
      <c r="C38" s="4" t="s">
        <v>15</v>
      </c>
      <c r="D38" s="4"/>
      <c r="E38" s="4" t="s">
        <v>29</v>
      </c>
      <c r="F38" s="4" t="s">
        <v>18</v>
      </c>
      <c r="G38" s="4">
        <v>34.318316000000003</v>
      </c>
      <c r="H38" s="4">
        <v>-97.913782999999995</v>
      </c>
      <c r="I38" s="4" t="s">
        <v>19</v>
      </c>
      <c r="J38" s="4"/>
      <c r="K38" s="1" t="s">
        <v>20</v>
      </c>
      <c r="M38" s="4"/>
      <c r="N38" s="4"/>
      <c r="O38" s="4"/>
      <c r="P38" s="4"/>
      <c r="Q38" s="2">
        <v>12</v>
      </c>
      <c r="R38" s="4" t="s">
        <v>21</v>
      </c>
      <c r="S38" s="2">
        <f t="shared" si="5"/>
        <v>12</v>
      </c>
      <c r="T38" s="2" t="str">
        <f t="shared" si="6"/>
        <v>Head of cattle - Chisholm</v>
      </c>
      <c r="U38" s="4" t="str">
        <f t="shared" si="7"/>
        <v>CC37</v>
      </c>
      <c r="V38" s="4" t="str">
        <f t="shared" si="8"/>
        <v>YES</v>
      </c>
      <c r="W38" s="4" t="str">
        <f t="shared" si="9"/>
        <v>YES</v>
      </c>
      <c r="X38" s="4"/>
      <c r="Y38" s="4"/>
      <c r="Z38" s="4"/>
      <c r="AA38" s="4"/>
      <c r="AC38" t="s">
        <v>139</v>
      </c>
      <c r="AD38" t="s">
        <v>137</v>
      </c>
      <c r="AE38" s="3" t="s">
        <v>138</v>
      </c>
      <c r="AF38" t="s">
        <v>19</v>
      </c>
      <c r="AG38">
        <v>34.318316000000003</v>
      </c>
      <c r="AH38">
        <v>-97.913782999999995</v>
      </c>
      <c r="AI38">
        <v>12</v>
      </c>
      <c r="AJ38" t="s">
        <v>21</v>
      </c>
    </row>
    <row r="39" spans="1:36" x14ac:dyDescent="0.3">
      <c r="A39" s="3" t="s">
        <v>140</v>
      </c>
      <c r="B39" t="s">
        <v>141</v>
      </c>
      <c r="C39" s="4" t="s">
        <v>15</v>
      </c>
      <c r="D39" s="4"/>
      <c r="E39" s="4" t="s">
        <v>132</v>
      </c>
      <c r="F39" s="4" t="s">
        <v>18</v>
      </c>
      <c r="G39" s="4">
        <v>34.216500000000003</v>
      </c>
      <c r="H39" s="4">
        <v>-97.904865999999998</v>
      </c>
      <c r="I39" s="4" t="s">
        <v>19</v>
      </c>
      <c r="J39" s="4"/>
      <c r="K39" s="1" t="s">
        <v>20</v>
      </c>
      <c r="M39" s="4"/>
      <c r="N39" s="4"/>
      <c r="O39" s="4"/>
      <c r="P39" s="4"/>
      <c r="Q39" s="2">
        <v>150</v>
      </c>
      <c r="R39" s="4" t="s">
        <v>21</v>
      </c>
      <c r="S39" s="2">
        <f t="shared" si="5"/>
        <v>150</v>
      </c>
      <c r="T39" s="2" t="str">
        <f t="shared" si="6"/>
        <v>Head of cattle - Chisholm</v>
      </c>
      <c r="U39" s="4" t="str">
        <f t="shared" si="7"/>
        <v>CC38</v>
      </c>
      <c r="V39" s="4" t="str">
        <f t="shared" si="8"/>
        <v>YES</v>
      </c>
      <c r="W39" s="4" t="str">
        <f t="shared" si="9"/>
        <v>YES</v>
      </c>
      <c r="X39" s="4"/>
      <c r="Y39" s="4"/>
      <c r="Z39" s="4"/>
      <c r="AA39" s="4"/>
      <c r="AC39" t="s">
        <v>142</v>
      </c>
      <c r="AD39" t="s">
        <v>140</v>
      </c>
      <c r="AE39" s="3" t="s">
        <v>141</v>
      </c>
      <c r="AF39" t="s">
        <v>19</v>
      </c>
      <c r="AG39">
        <v>34.216500000000003</v>
      </c>
      <c r="AH39">
        <v>-97.904865999999998</v>
      </c>
      <c r="AI39">
        <v>150</v>
      </c>
      <c r="AJ39" t="s">
        <v>21</v>
      </c>
    </row>
    <row r="40" spans="1:36" x14ac:dyDescent="0.3">
      <c r="A40" s="3" t="s">
        <v>143</v>
      </c>
      <c r="B40" t="s">
        <v>144</v>
      </c>
      <c r="C40" s="4" t="s">
        <v>15</v>
      </c>
      <c r="D40" s="4"/>
      <c r="E40" s="4" t="s">
        <v>132</v>
      </c>
      <c r="F40" s="4" t="s">
        <v>18</v>
      </c>
      <c r="G40" s="4">
        <v>34.172966000000002</v>
      </c>
      <c r="H40" s="4">
        <v>-97.901782999999995</v>
      </c>
      <c r="I40" s="4" t="s">
        <v>19</v>
      </c>
      <c r="J40" s="4"/>
      <c r="K40" s="1" t="s">
        <v>20</v>
      </c>
      <c r="M40" s="4"/>
      <c r="N40" s="4"/>
      <c r="O40" s="4"/>
      <c r="P40" s="4"/>
      <c r="Q40" s="2">
        <v>27</v>
      </c>
      <c r="R40" s="4" t="s">
        <v>21</v>
      </c>
      <c r="S40" s="2">
        <f t="shared" si="5"/>
        <v>27</v>
      </c>
      <c r="T40" s="2" t="str">
        <f t="shared" si="6"/>
        <v>Head of cattle - Chisholm</v>
      </c>
      <c r="U40" s="4" t="str">
        <f t="shared" si="7"/>
        <v>CC39</v>
      </c>
      <c r="V40" s="4" t="str">
        <f t="shared" si="8"/>
        <v>YES</v>
      </c>
      <c r="W40" s="4" t="str">
        <f t="shared" si="9"/>
        <v>YES</v>
      </c>
      <c r="X40" s="4"/>
      <c r="Y40" s="4"/>
      <c r="Z40" s="4"/>
      <c r="AA40" s="4"/>
      <c r="AC40" t="s">
        <v>145</v>
      </c>
      <c r="AD40" t="s">
        <v>143</v>
      </c>
      <c r="AE40" s="3" t="s">
        <v>144</v>
      </c>
      <c r="AF40" t="s">
        <v>19</v>
      </c>
      <c r="AG40">
        <v>34.172966000000002</v>
      </c>
      <c r="AH40">
        <v>-97.901782999999995</v>
      </c>
      <c r="AI40">
        <v>27</v>
      </c>
      <c r="AJ40" t="s">
        <v>21</v>
      </c>
    </row>
    <row r="41" spans="1:36" x14ac:dyDescent="0.3">
      <c r="A41" s="3" t="s">
        <v>146</v>
      </c>
      <c r="B41" t="s">
        <v>147</v>
      </c>
      <c r="C41" s="4" t="s">
        <v>148</v>
      </c>
      <c r="D41" s="4" t="s">
        <v>149</v>
      </c>
      <c r="E41" t="s">
        <v>150</v>
      </c>
      <c r="F41" t="s">
        <v>96</v>
      </c>
      <c r="G41" s="4">
        <v>25.899198999999999</v>
      </c>
      <c r="H41" s="4">
        <v>-97.499139999999997</v>
      </c>
      <c r="I41" s="4" t="s">
        <v>151</v>
      </c>
      <c r="J41" s="4"/>
      <c r="K41" s="1" t="s">
        <v>20</v>
      </c>
      <c r="M41" s="4"/>
      <c r="N41" s="4"/>
      <c r="O41" s="4"/>
      <c r="P41" s="4"/>
      <c r="Q41" s="2">
        <v>24</v>
      </c>
      <c r="R41" s="4" t="s">
        <v>21</v>
      </c>
      <c r="S41" s="2">
        <f t="shared" si="5"/>
        <v>24</v>
      </c>
      <c r="T41" s="2" t="str">
        <f t="shared" si="6"/>
        <v>Head of cattle - Chisholm</v>
      </c>
      <c r="U41" s="4" t="str">
        <f t="shared" si="7"/>
        <v>CC40</v>
      </c>
      <c r="V41" s="4" t="str">
        <f t="shared" si="8"/>
        <v>YES</v>
      </c>
      <c r="W41" s="4" t="str">
        <f t="shared" si="9"/>
        <v>YES</v>
      </c>
      <c r="X41" s="4"/>
      <c r="Y41" s="4"/>
      <c r="Z41" s="4"/>
      <c r="AA41" s="4"/>
      <c r="AC41" t="s">
        <v>152</v>
      </c>
      <c r="AD41" t="s">
        <v>146</v>
      </c>
      <c r="AE41" s="3" t="s">
        <v>147</v>
      </c>
      <c r="AF41" t="s">
        <v>151</v>
      </c>
      <c r="AG41">
        <v>25.899198999999999</v>
      </c>
      <c r="AH41">
        <v>-97.499139999999997</v>
      </c>
      <c r="AI41">
        <v>24</v>
      </c>
      <c r="AJ41" t="s">
        <v>21</v>
      </c>
    </row>
    <row r="42" spans="1:36" x14ac:dyDescent="0.3">
      <c r="A42" s="3" t="s">
        <v>153</v>
      </c>
      <c r="B42" t="s">
        <v>154</v>
      </c>
      <c r="C42" s="4" t="s">
        <v>155</v>
      </c>
      <c r="D42" s="4" t="s">
        <v>156</v>
      </c>
      <c r="E42" t="s">
        <v>157</v>
      </c>
      <c r="F42" t="s">
        <v>96</v>
      </c>
      <c r="G42" s="4">
        <v>32.788755999999999</v>
      </c>
      <c r="H42" s="4">
        <v>-97.346204999999998</v>
      </c>
      <c r="I42" s="4" t="s">
        <v>19</v>
      </c>
      <c r="J42" s="4"/>
      <c r="K42" s="1" t="s">
        <v>20</v>
      </c>
      <c r="M42" s="4"/>
      <c r="N42" s="4"/>
      <c r="O42" s="4"/>
      <c r="P42" s="4"/>
      <c r="Q42" s="2">
        <v>31</v>
      </c>
      <c r="R42" s="4" t="s">
        <v>21</v>
      </c>
      <c r="S42" s="2">
        <f t="shared" si="5"/>
        <v>31</v>
      </c>
      <c r="T42" s="2" t="str">
        <f t="shared" si="6"/>
        <v>Head of cattle - Chisholm</v>
      </c>
      <c r="U42" s="4" t="str">
        <f t="shared" si="7"/>
        <v>CC41</v>
      </c>
      <c r="V42" s="4" t="str">
        <f t="shared" si="8"/>
        <v>YES</v>
      </c>
      <c r="W42" s="4" t="str">
        <f t="shared" si="9"/>
        <v>YES</v>
      </c>
      <c r="X42" s="4"/>
      <c r="Y42" s="4"/>
      <c r="Z42" s="4"/>
      <c r="AA42" s="4"/>
      <c r="AC42" t="s">
        <v>158</v>
      </c>
      <c r="AD42" t="s">
        <v>153</v>
      </c>
      <c r="AE42" s="3" t="s">
        <v>159</v>
      </c>
      <c r="AF42" t="s">
        <v>19</v>
      </c>
      <c r="AG42">
        <v>32.788755999999999</v>
      </c>
      <c r="AH42">
        <v>-97.346204999999998</v>
      </c>
      <c r="AI42">
        <v>31</v>
      </c>
      <c r="AJ42" t="s">
        <v>21</v>
      </c>
    </row>
    <row r="43" spans="1:36" x14ac:dyDescent="0.3">
      <c r="A43" s="3" t="s">
        <v>160</v>
      </c>
      <c r="B43" t="s">
        <v>161</v>
      </c>
      <c r="C43" s="4" t="s">
        <v>162</v>
      </c>
      <c r="D43" s="4" t="s">
        <v>163</v>
      </c>
      <c r="E43" t="s">
        <v>164</v>
      </c>
      <c r="F43" t="s">
        <v>96</v>
      </c>
      <c r="G43" s="4">
        <v>33.234318999999999</v>
      </c>
      <c r="H43" s="4">
        <v>-97.586775000000003</v>
      </c>
      <c r="I43" s="4" t="s">
        <v>19</v>
      </c>
      <c r="J43" s="4"/>
      <c r="K43" s="1" t="s">
        <v>165</v>
      </c>
      <c r="M43" s="4"/>
      <c r="N43" s="4"/>
      <c r="O43" s="4"/>
      <c r="P43" s="4"/>
      <c r="Q43" s="2">
        <v>21</v>
      </c>
      <c r="R43" s="4" t="s">
        <v>21</v>
      </c>
      <c r="S43" s="2">
        <f t="shared" si="5"/>
        <v>21</v>
      </c>
      <c r="T43" s="2" t="str">
        <f t="shared" si="6"/>
        <v>Head of cattle - Chisholm</v>
      </c>
      <c r="U43" s="4" t="str">
        <f t="shared" si="7"/>
        <v>CC42</v>
      </c>
      <c r="V43" s="4" t="str">
        <f t="shared" si="8"/>
        <v>YES</v>
      </c>
      <c r="W43" s="4" t="str">
        <f t="shared" si="9"/>
        <v>YES</v>
      </c>
      <c r="X43" s="4"/>
      <c r="Y43" s="4"/>
      <c r="Z43" s="4"/>
      <c r="AA43" s="4"/>
      <c r="AC43" t="s">
        <v>166</v>
      </c>
      <c r="AD43" t="s">
        <v>160</v>
      </c>
      <c r="AE43" s="3" t="s">
        <v>161</v>
      </c>
      <c r="AF43" t="s">
        <v>19</v>
      </c>
      <c r="AG43">
        <v>33.234318999999999</v>
      </c>
      <c r="AH43">
        <v>-97.586775000000003</v>
      </c>
      <c r="AI43">
        <v>21</v>
      </c>
      <c r="AJ43" t="s">
        <v>21</v>
      </c>
    </row>
    <row r="44" spans="1:36" x14ac:dyDescent="0.3">
      <c r="A44" s="3" t="s">
        <v>167</v>
      </c>
      <c r="B44" t="s">
        <v>168</v>
      </c>
      <c r="C44" s="4" t="s">
        <v>169</v>
      </c>
      <c r="D44" s="4" t="s">
        <v>170</v>
      </c>
      <c r="E44" t="s">
        <v>171</v>
      </c>
      <c r="F44" t="s">
        <v>96</v>
      </c>
      <c r="G44" s="4">
        <v>33.357900000000001</v>
      </c>
      <c r="H44" s="4">
        <v>-97.315663999999998</v>
      </c>
      <c r="I44" s="4" t="s">
        <v>172</v>
      </c>
      <c r="J44" s="4"/>
      <c r="K44" s="1" t="s">
        <v>173</v>
      </c>
      <c r="M44" s="4"/>
      <c r="N44" s="4"/>
      <c r="O44" s="4"/>
      <c r="P44" s="4"/>
      <c r="Q44" s="2">
        <v>51</v>
      </c>
      <c r="R44" s="4" t="s">
        <v>21</v>
      </c>
      <c r="S44" s="2">
        <f t="shared" si="5"/>
        <v>51</v>
      </c>
      <c r="T44" s="2" t="str">
        <f t="shared" si="6"/>
        <v>Head of cattle - Chisholm</v>
      </c>
      <c r="U44" s="4" t="str">
        <f t="shared" si="7"/>
        <v>CC43</v>
      </c>
      <c r="V44" s="4" t="str">
        <f t="shared" si="8"/>
        <v>YES</v>
      </c>
      <c r="W44" s="4" t="str">
        <f t="shared" si="9"/>
        <v>YES</v>
      </c>
      <c r="X44" s="4"/>
      <c r="Y44" s="4"/>
      <c r="Z44" s="4"/>
      <c r="AA44" s="4"/>
      <c r="AC44" t="s">
        <v>174</v>
      </c>
      <c r="AD44" t="s">
        <v>167</v>
      </c>
      <c r="AE44" s="3" t="s">
        <v>168</v>
      </c>
      <c r="AF44" t="s">
        <v>172</v>
      </c>
      <c r="AG44">
        <v>33.357900000000001</v>
      </c>
      <c r="AH44">
        <v>-97.315663999999998</v>
      </c>
      <c r="AI44">
        <v>51</v>
      </c>
      <c r="AJ44" t="s">
        <v>21</v>
      </c>
    </row>
    <row r="45" spans="1:36" x14ac:dyDescent="0.3">
      <c r="A45" s="3" t="s">
        <v>175</v>
      </c>
      <c r="B45" t="s">
        <v>161</v>
      </c>
      <c r="C45" s="4" t="s">
        <v>176</v>
      </c>
      <c r="D45" s="4" t="s">
        <v>177</v>
      </c>
      <c r="E45" t="s">
        <v>178</v>
      </c>
      <c r="F45" t="s">
        <v>96</v>
      </c>
      <c r="G45" s="4">
        <v>33.512802999999998</v>
      </c>
      <c r="H45" s="4">
        <v>-97.558663999999993</v>
      </c>
      <c r="I45" s="4" t="s">
        <v>172</v>
      </c>
      <c r="J45" s="4"/>
      <c r="K45" s="1" t="s">
        <v>179</v>
      </c>
      <c r="M45" s="4"/>
      <c r="N45" s="4"/>
      <c r="O45" s="4"/>
      <c r="P45" s="4"/>
      <c r="Q45" s="2">
        <v>31</v>
      </c>
      <c r="R45" s="4" t="s">
        <v>21</v>
      </c>
      <c r="S45" s="2">
        <f t="shared" si="5"/>
        <v>31</v>
      </c>
      <c r="T45" s="2" t="str">
        <f t="shared" si="6"/>
        <v>Head of cattle - Chisholm</v>
      </c>
      <c r="U45" s="4" t="str">
        <f t="shared" si="7"/>
        <v>CC44</v>
      </c>
      <c r="V45" s="4" t="str">
        <f t="shared" si="8"/>
        <v>YES</v>
      </c>
      <c r="W45" s="4" t="str">
        <f t="shared" si="9"/>
        <v>YES</v>
      </c>
      <c r="X45" s="4"/>
      <c r="Y45" s="4"/>
      <c r="Z45" s="4"/>
      <c r="AA45" s="4"/>
      <c r="AC45" t="s">
        <v>180</v>
      </c>
      <c r="AD45" t="s">
        <v>175</v>
      </c>
      <c r="AE45" s="3" t="s">
        <v>161</v>
      </c>
      <c r="AF45" t="s">
        <v>172</v>
      </c>
      <c r="AG45">
        <v>33.512802999999998</v>
      </c>
      <c r="AH45">
        <v>-97.558663999999993</v>
      </c>
      <c r="AI45">
        <v>31</v>
      </c>
      <c r="AJ45" t="s">
        <v>21</v>
      </c>
    </row>
    <row r="46" spans="1:36" x14ac:dyDescent="0.3">
      <c r="A46" s="3" t="s">
        <v>181</v>
      </c>
      <c r="B46" t="s">
        <v>182</v>
      </c>
      <c r="C46" s="4" t="s">
        <v>183</v>
      </c>
      <c r="D46" s="4" t="s">
        <v>184</v>
      </c>
      <c r="E46" t="s">
        <v>95</v>
      </c>
      <c r="F46" t="s">
        <v>96</v>
      </c>
      <c r="G46" s="4">
        <v>33.758119999999998</v>
      </c>
      <c r="H46" s="4">
        <v>-97.596230000000006</v>
      </c>
      <c r="I46" s="4" t="s">
        <v>172</v>
      </c>
      <c r="J46" s="4"/>
      <c r="K46" s="1" t="s">
        <v>20</v>
      </c>
      <c r="M46" s="4"/>
      <c r="N46" s="4"/>
      <c r="O46" s="4"/>
      <c r="P46" s="4"/>
      <c r="Q46" s="2">
        <v>50</v>
      </c>
      <c r="R46" s="4" t="s">
        <v>21</v>
      </c>
      <c r="S46" s="2">
        <f t="shared" si="5"/>
        <v>50</v>
      </c>
      <c r="T46" s="2" t="str">
        <f t="shared" si="6"/>
        <v>Head of cattle - Chisholm</v>
      </c>
      <c r="U46" s="4" t="str">
        <f t="shared" si="7"/>
        <v>CC45</v>
      </c>
      <c r="V46" s="4" t="str">
        <f t="shared" si="8"/>
        <v>YES</v>
      </c>
      <c r="W46" s="4" t="str">
        <f t="shared" si="9"/>
        <v>YES</v>
      </c>
      <c r="X46" s="4"/>
      <c r="Y46" s="4"/>
      <c r="Z46" s="4"/>
      <c r="AA46" s="4"/>
      <c r="AC46" t="s">
        <v>185</v>
      </c>
      <c r="AD46" t="s">
        <v>181</v>
      </c>
      <c r="AE46" s="3" t="s">
        <v>94</v>
      </c>
      <c r="AF46" t="s">
        <v>172</v>
      </c>
      <c r="AG46">
        <v>33.758119999999998</v>
      </c>
      <c r="AH46">
        <v>-97.596230000000006</v>
      </c>
      <c r="AI46">
        <v>50</v>
      </c>
      <c r="AJ46" t="s">
        <v>21</v>
      </c>
    </row>
    <row r="47" spans="1:36" x14ac:dyDescent="0.3">
      <c r="A47" s="3" t="s">
        <v>186</v>
      </c>
      <c r="B47" t="s">
        <v>187</v>
      </c>
      <c r="C47" s="4" t="s">
        <v>188</v>
      </c>
      <c r="D47" s="4" t="s">
        <v>189</v>
      </c>
      <c r="E47" t="s">
        <v>100</v>
      </c>
      <c r="F47" t="s">
        <v>18</v>
      </c>
      <c r="G47" s="4">
        <v>33.896529000000001</v>
      </c>
      <c r="H47" s="4">
        <v>-97.847415999999996</v>
      </c>
      <c r="I47" s="4" t="s">
        <v>19</v>
      </c>
      <c r="J47" s="4"/>
      <c r="K47" s="1" t="s">
        <v>190</v>
      </c>
      <c r="M47" s="4"/>
      <c r="N47" s="4"/>
      <c r="O47" s="4"/>
      <c r="P47" s="4"/>
      <c r="Q47" s="2">
        <v>245</v>
      </c>
      <c r="R47" s="4" t="s">
        <v>21</v>
      </c>
      <c r="S47" s="2">
        <f t="shared" si="5"/>
        <v>245</v>
      </c>
      <c r="T47" s="2" t="str">
        <f t="shared" si="6"/>
        <v>Head of cattle - Chisholm</v>
      </c>
      <c r="U47" s="4" t="str">
        <f t="shared" si="7"/>
        <v>CC46</v>
      </c>
      <c r="V47" s="4" t="str">
        <f t="shared" si="8"/>
        <v>YES</v>
      </c>
      <c r="W47" s="4" t="str">
        <f t="shared" si="9"/>
        <v>YES</v>
      </c>
      <c r="X47" s="4"/>
      <c r="Y47" s="4"/>
      <c r="Z47" s="4"/>
      <c r="AA47" s="4"/>
      <c r="AC47" t="s">
        <v>191</v>
      </c>
      <c r="AD47" t="s">
        <v>186</v>
      </c>
      <c r="AE47" s="3" t="s">
        <v>187</v>
      </c>
      <c r="AF47" t="s">
        <v>19</v>
      </c>
      <c r="AG47">
        <v>33.896529000000001</v>
      </c>
      <c r="AH47">
        <v>-97.847415999999996</v>
      </c>
      <c r="AI47">
        <v>245</v>
      </c>
      <c r="AJ47" t="s">
        <v>21</v>
      </c>
    </row>
    <row r="48" spans="1:36" x14ac:dyDescent="0.3">
      <c r="A48" s="3" t="s">
        <v>192</v>
      </c>
      <c r="B48" t="s">
        <v>193</v>
      </c>
      <c r="C48" s="4" t="s">
        <v>194</v>
      </c>
      <c r="D48" s="4" t="s">
        <v>195</v>
      </c>
      <c r="E48" t="s">
        <v>29</v>
      </c>
      <c r="F48" t="s">
        <v>18</v>
      </c>
      <c r="G48" s="4">
        <v>34.374474999999997</v>
      </c>
      <c r="H48" s="4">
        <v>-97.964823999999993</v>
      </c>
      <c r="I48" s="4" t="s">
        <v>19</v>
      </c>
      <c r="J48" s="4" t="s">
        <v>196</v>
      </c>
      <c r="K48" s="1" t="s">
        <v>197</v>
      </c>
      <c r="M48" s="4"/>
      <c r="N48" s="4"/>
      <c r="O48" s="4"/>
      <c r="P48" s="4"/>
      <c r="Q48" s="2">
        <v>75</v>
      </c>
      <c r="R48" s="4" t="s">
        <v>21</v>
      </c>
      <c r="S48" s="2">
        <f t="shared" si="5"/>
        <v>75</v>
      </c>
      <c r="T48" s="2" t="str">
        <f t="shared" si="6"/>
        <v>Head of cattle - Chisholm</v>
      </c>
      <c r="U48" s="4" t="str">
        <f t="shared" si="7"/>
        <v>CC47</v>
      </c>
      <c r="V48" s="4" t="str">
        <f t="shared" si="8"/>
        <v>YES</v>
      </c>
      <c r="W48" s="4" t="str">
        <f t="shared" si="9"/>
        <v>YES</v>
      </c>
      <c r="X48" s="4"/>
      <c r="Y48" s="4"/>
      <c r="Z48" s="4"/>
      <c r="AA48" s="4"/>
      <c r="AC48" t="s">
        <v>198</v>
      </c>
      <c r="AD48" t="s">
        <v>192</v>
      </c>
      <c r="AE48" s="3" t="s">
        <v>193</v>
      </c>
      <c r="AF48" t="s">
        <v>19</v>
      </c>
      <c r="AG48">
        <v>34.374474999999997</v>
      </c>
      <c r="AH48">
        <v>-97.964823999999993</v>
      </c>
      <c r="AI48">
        <v>75</v>
      </c>
      <c r="AJ48" t="s">
        <v>21</v>
      </c>
    </row>
    <row r="49" spans="1:36" x14ac:dyDescent="0.3">
      <c r="A49" s="3" t="s">
        <v>199</v>
      </c>
      <c r="B49" t="s">
        <v>200</v>
      </c>
      <c r="C49" s="4" t="s">
        <v>201</v>
      </c>
      <c r="D49" s="4" t="s">
        <v>202</v>
      </c>
      <c r="E49" t="s">
        <v>203</v>
      </c>
      <c r="F49" t="s">
        <v>18</v>
      </c>
      <c r="G49" s="4">
        <v>34.410781</v>
      </c>
      <c r="H49" s="4">
        <v>-97.965519</v>
      </c>
      <c r="I49" s="4" t="s">
        <v>172</v>
      </c>
      <c r="J49" s="4"/>
      <c r="K49" s="1" t="s">
        <v>204</v>
      </c>
      <c r="M49" s="4"/>
      <c r="N49" s="4"/>
      <c r="O49" s="4"/>
      <c r="P49" s="4"/>
      <c r="Q49" s="2">
        <v>268</v>
      </c>
      <c r="R49" s="4" t="s">
        <v>21</v>
      </c>
      <c r="S49" s="2">
        <f t="shared" si="5"/>
        <v>268</v>
      </c>
      <c r="T49" s="2" t="str">
        <f t="shared" si="6"/>
        <v>Head of cattle - Chisholm</v>
      </c>
      <c r="U49" s="4" t="str">
        <f t="shared" si="7"/>
        <v>CC48</v>
      </c>
      <c r="V49" s="4" t="str">
        <f t="shared" si="8"/>
        <v>YES</v>
      </c>
      <c r="W49" s="4" t="str">
        <f t="shared" si="9"/>
        <v>YES</v>
      </c>
      <c r="X49" s="4"/>
      <c r="Y49" s="4"/>
      <c r="Z49" s="4"/>
      <c r="AA49" s="4"/>
      <c r="AC49" t="s">
        <v>205</v>
      </c>
      <c r="AD49" t="s">
        <v>199</v>
      </c>
      <c r="AE49" s="3" t="s">
        <v>200</v>
      </c>
      <c r="AF49" t="s">
        <v>172</v>
      </c>
      <c r="AG49">
        <v>34.410781</v>
      </c>
      <c r="AH49">
        <v>-97.965519</v>
      </c>
      <c r="AI49">
        <v>268</v>
      </c>
      <c r="AJ49" t="s">
        <v>21</v>
      </c>
    </row>
    <row r="50" spans="1:36" x14ac:dyDescent="0.3">
      <c r="A50" s="3" t="s">
        <v>206</v>
      </c>
      <c r="B50" t="s">
        <v>207</v>
      </c>
      <c r="C50" s="4" t="s">
        <v>15</v>
      </c>
      <c r="D50" s="4" t="s">
        <v>208</v>
      </c>
      <c r="E50" t="s">
        <v>17</v>
      </c>
      <c r="F50" t="s">
        <v>18</v>
      </c>
      <c r="G50" s="4">
        <v>34.492122000000002</v>
      </c>
      <c r="H50" s="4">
        <v>-97.909249000000003</v>
      </c>
      <c r="I50" s="4" t="s">
        <v>172</v>
      </c>
      <c r="J50" s="4"/>
      <c r="K50" s="1" t="s">
        <v>209</v>
      </c>
      <c r="M50" s="4"/>
      <c r="N50" s="4"/>
      <c r="O50" s="4"/>
      <c r="P50" s="4"/>
      <c r="Q50" s="2">
        <v>12</v>
      </c>
      <c r="R50" s="4" t="s">
        <v>21</v>
      </c>
      <c r="S50" s="2">
        <f t="shared" si="5"/>
        <v>12</v>
      </c>
      <c r="T50" s="2" t="str">
        <f t="shared" si="6"/>
        <v>Head of cattle - Chisholm</v>
      </c>
      <c r="U50" s="4" t="str">
        <f t="shared" si="7"/>
        <v>CC49</v>
      </c>
      <c r="V50" s="4" t="str">
        <f t="shared" si="8"/>
        <v>YES</v>
      </c>
      <c r="W50" s="4" t="str">
        <f t="shared" si="9"/>
        <v>YES</v>
      </c>
      <c r="X50" s="4"/>
      <c r="Y50" s="4"/>
      <c r="Z50" s="4"/>
      <c r="AA50" s="4"/>
      <c r="AC50" t="s">
        <v>210</v>
      </c>
      <c r="AD50" t="s">
        <v>206</v>
      </c>
      <c r="AE50" s="3" t="s">
        <v>207</v>
      </c>
      <c r="AF50" t="s">
        <v>172</v>
      </c>
      <c r="AG50">
        <v>34.492122000000002</v>
      </c>
      <c r="AH50">
        <v>-97.909249000000003</v>
      </c>
      <c r="AI50">
        <v>12</v>
      </c>
      <c r="AJ50" t="s">
        <v>21</v>
      </c>
    </row>
    <row r="51" spans="1:36" x14ac:dyDescent="0.3">
      <c r="A51" s="3" t="s">
        <v>211</v>
      </c>
      <c r="B51" t="s">
        <v>212</v>
      </c>
      <c r="C51" s="4" t="s">
        <v>213</v>
      </c>
      <c r="D51" s="4" t="s">
        <v>214</v>
      </c>
      <c r="E51" t="s">
        <v>17</v>
      </c>
      <c r="F51" t="s">
        <v>18</v>
      </c>
      <c r="G51" s="4">
        <v>34.509253000000001</v>
      </c>
      <c r="H51" s="4">
        <v>-97.967366999999996</v>
      </c>
      <c r="I51" s="4" t="s">
        <v>19</v>
      </c>
      <c r="J51" s="4"/>
      <c r="K51" s="1" t="s">
        <v>215</v>
      </c>
      <c r="M51" s="4"/>
      <c r="N51" s="4"/>
      <c r="O51" s="4"/>
      <c r="P51" s="4"/>
      <c r="Q51" s="2">
        <v>12</v>
      </c>
      <c r="R51" s="4" t="s">
        <v>21</v>
      </c>
      <c r="S51" s="2">
        <f t="shared" si="5"/>
        <v>12</v>
      </c>
      <c r="T51" s="2" t="str">
        <f t="shared" si="6"/>
        <v>Head of cattle - Chisholm</v>
      </c>
      <c r="U51" s="4" t="str">
        <f t="shared" si="7"/>
        <v>CC50</v>
      </c>
      <c r="V51" s="4" t="str">
        <f t="shared" si="8"/>
        <v>YES</v>
      </c>
      <c r="W51" s="4" t="str">
        <f t="shared" si="9"/>
        <v>YES</v>
      </c>
      <c r="X51" s="4"/>
      <c r="Y51" s="4"/>
      <c r="Z51" s="4"/>
      <c r="AA51" s="4"/>
      <c r="AC51" t="s">
        <v>216</v>
      </c>
      <c r="AD51" t="s">
        <v>211</v>
      </c>
      <c r="AE51" s="3" t="s">
        <v>212</v>
      </c>
      <c r="AF51" t="s">
        <v>19</v>
      </c>
      <c r="AG51">
        <v>34.509253000000001</v>
      </c>
      <c r="AH51">
        <v>-97.967366999999996</v>
      </c>
      <c r="AI51">
        <v>12</v>
      </c>
      <c r="AJ51" t="s">
        <v>21</v>
      </c>
    </row>
    <row r="52" spans="1:36" x14ac:dyDescent="0.3">
      <c r="A52" s="3" t="s">
        <v>217</v>
      </c>
      <c r="B52" t="s">
        <v>218</v>
      </c>
      <c r="C52" s="4" t="s">
        <v>219</v>
      </c>
      <c r="D52" s="4" t="s">
        <v>220</v>
      </c>
      <c r="E52" t="s">
        <v>221</v>
      </c>
      <c r="F52" t="s">
        <v>18</v>
      </c>
      <c r="G52" s="4">
        <v>35.291037000000003</v>
      </c>
      <c r="H52" s="4">
        <v>-97.811967999999993</v>
      </c>
      <c r="I52" s="4" t="s">
        <v>19</v>
      </c>
      <c r="J52" s="4"/>
      <c r="K52" s="1" t="s">
        <v>222</v>
      </c>
      <c r="M52" s="4"/>
      <c r="N52" s="4"/>
      <c r="O52" s="4"/>
      <c r="P52" s="4"/>
      <c r="Q52" s="2">
        <v>47</v>
      </c>
      <c r="R52" s="4" t="s">
        <v>21</v>
      </c>
      <c r="S52" s="2">
        <f t="shared" si="5"/>
        <v>47</v>
      </c>
      <c r="T52" s="2" t="str">
        <f t="shared" si="6"/>
        <v>Head of cattle - Chisholm</v>
      </c>
      <c r="U52" s="4" t="str">
        <f t="shared" si="7"/>
        <v>CC51</v>
      </c>
      <c r="V52" s="4" t="str">
        <f t="shared" si="8"/>
        <v>YES</v>
      </c>
      <c r="W52" s="4" t="str">
        <f t="shared" si="9"/>
        <v>YES</v>
      </c>
      <c r="X52" s="4"/>
      <c r="Y52" s="4"/>
      <c r="Z52" s="4"/>
      <c r="AA52" s="4"/>
      <c r="AC52" t="s">
        <v>223</v>
      </c>
      <c r="AD52" t="s">
        <v>217</v>
      </c>
      <c r="AE52" s="3" t="s">
        <v>218</v>
      </c>
      <c r="AF52" t="s">
        <v>19</v>
      </c>
      <c r="AG52">
        <v>35.291037000000003</v>
      </c>
      <c r="AH52">
        <v>-97.811967999999993</v>
      </c>
      <c r="AI52">
        <v>47</v>
      </c>
      <c r="AJ52" t="s">
        <v>21</v>
      </c>
    </row>
    <row r="53" spans="1:36" x14ac:dyDescent="0.3">
      <c r="A53" s="3" t="s">
        <v>224</v>
      </c>
      <c r="B53" t="s">
        <v>225</v>
      </c>
      <c r="C53" s="4" t="s">
        <v>226</v>
      </c>
      <c r="D53" s="4" t="s">
        <v>227</v>
      </c>
      <c r="E53" t="s">
        <v>221</v>
      </c>
      <c r="F53" t="s">
        <v>18</v>
      </c>
      <c r="G53" s="4">
        <v>35.328338000000002</v>
      </c>
      <c r="H53" s="4">
        <v>-97.817271000000005</v>
      </c>
      <c r="I53" s="4" t="s">
        <v>172</v>
      </c>
      <c r="J53" s="4"/>
      <c r="K53" s="1" t="s">
        <v>228</v>
      </c>
      <c r="M53" s="4"/>
      <c r="N53" s="4"/>
      <c r="O53" s="4"/>
      <c r="P53" s="4"/>
      <c r="Q53" s="2">
        <v>233</v>
      </c>
      <c r="R53" s="4" t="s">
        <v>21</v>
      </c>
      <c r="S53" s="2">
        <f t="shared" si="5"/>
        <v>233</v>
      </c>
      <c r="T53" s="2" t="str">
        <f t="shared" si="6"/>
        <v>Head of cattle - Chisholm</v>
      </c>
      <c r="U53" s="4" t="str">
        <f t="shared" si="7"/>
        <v>CC52</v>
      </c>
      <c r="V53" s="4" t="str">
        <f t="shared" si="8"/>
        <v>YES</v>
      </c>
      <c r="W53" s="4" t="str">
        <f t="shared" si="9"/>
        <v>YES</v>
      </c>
      <c r="X53" s="4"/>
      <c r="Y53" s="4"/>
      <c r="Z53" s="4"/>
      <c r="AA53" s="4"/>
      <c r="AC53" t="s">
        <v>229</v>
      </c>
      <c r="AD53" t="s">
        <v>224</v>
      </c>
      <c r="AE53" s="3" t="s">
        <v>225</v>
      </c>
      <c r="AF53" t="s">
        <v>172</v>
      </c>
      <c r="AG53">
        <v>35.328338000000002</v>
      </c>
      <c r="AH53">
        <v>-97.817271000000005</v>
      </c>
      <c r="AI53">
        <v>233</v>
      </c>
      <c r="AJ53" t="s">
        <v>21</v>
      </c>
    </row>
    <row r="54" spans="1:36" x14ac:dyDescent="0.3">
      <c r="A54" s="3" t="s">
        <v>230</v>
      </c>
      <c r="B54" t="s">
        <v>231</v>
      </c>
      <c r="C54" s="4" t="s">
        <v>232</v>
      </c>
      <c r="D54" s="4" t="s">
        <v>233</v>
      </c>
      <c r="E54" t="s">
        <v>234</v>
      </c>
      <c r="F54" t="s">
        <v>18</v>
      </c>
      <c r="G54" s="4">
        <v>35.493220000000001</v>
      </c>
      <c r="H54" s="4">
        <v>-97.749409</v>
      </c>
      <c r="I54" s="4" t="s">
        <v>19</v>
      </c>
      <c r="J54" s="4"/>
      <c r="K54" s="1" t="s">
        <v>235</v>
      </c>
      <c r="M54" s="4"/>
      <c r="N54" s="4"/>
      <c r="O54" s="4"/>
      <c r="P54" s="4"/>
      <c r="Q54" s="2">
        <v>46</v>
      </c>
      <c r="R54" s="4" t="s">
        <v>21</v>
      </c>
      <c r="S54" s="2">
        <f t="shared" si="5"/>
        <v>46</v>
      </c>
      <c r="T54" s="2" t="str">
        <f t="shared" si="6"/>
        <v>Head of cattle - Chisholm</v>
      </c>
      <c r="U54" s="4" t="str">
        <f t="shared" si="7"/>
        <v>CC53</v>
      </c>
      <c r="V54" s="4" t="str">
        <f t="shared" si="8"/>
        <v>YES</v>
      </c>
      <c r="W54" s="4" t="str">
        <f t="shared" si="9"/>
        <v>YES</v>
      </c>
      <c r="X54" s="4"/>
      <c r="Y54" s="4"/>
      <c r="Z54" s="4"/>
      <c r="AA54" s="4"/>
      <c r="AC54" t="s">
        <v>236</v>
      </c>
      <c r="AD54" t="s">
        <v>230</v>
      </c>
      <c r="AE54" s="3" t="s">
        <v>231</v>
      </c>
      <c r="AF54" t="s">
        <v>19</v>
      </c>
      <c r="AG54">
        <v>35.493220000000001</v>
      </c>
      <c r="AH54">
        <v>-97.749409</v>
      </c>
      <c r="AI54">
        <v>46</v>
      </c>
      <c r="AJ54" t="s">
        <v>21</v>
      </c>
    </row>
    <row r="55" spans="1:36" x14ac:dyDescent="0.3">
      <c r="A55" s="3" t="s">
        <v>237</v>
      </c>
      <c r="B55" t="s">
        <v>238</v>
      </c>
      <c r="C55" s="4" t="s">
        <v>239</v>
      </c>
      <c r="D55" s="4" t="s">
        <v>240</v>
      </c>
      <c r="E55" t="s">
        <v>241</v>
      </c>
      <c r="F55" t="s">
        <v>96</v>
      </c>
      <c r="G55" s="4">
        <v>26.170449999999999</v>
      </c>
      <c r="H55" s="4">
        <v>-98.055149999999998</v>
      </c>
      <c r="I55" s="4" t="s">
        <v>242</v>
      </c>
      <c r="J55" s="4"/>
      <c r="K55" s="1" t="s">
        <v>165</v>
      </c>
      <c r="M55" s="4"/>
      <c r="N55" s="4"/>
      <c r="O55" s="4"/>
      <c r="P55" s="4"/>
      <c r="Q55" s="2">
        <v>24</v>
      </c>
      <c r="R55" s="4" t="s">
        <v>21</v>
      </c>
      <c r="S55" s="2">
        <f t="shared" si="5"/>
        <v>24</v>
      </c>
      <c r="T55" s="2" t="str">
        <f t="shared" si="6"/>
        <v>Head of cattle - Chisholm</v>
      </c>
      <c r="U55" s="4" t="str">
        <f t="shared" si="7"/>
        <v>CC54</v>
      </c>
      <c r="V55" s="4" t="str">
        <f t="shared" si="8"/>
        <v>YES</v>
      </c>
      <c r="W55" s="4" t="str">
        <f t="shared" si="9"/>
        <v>YES</v>
      </c>
      <c r="X55" s="4"/>
      <c r="Y55" s="4"/>
      <c r="Z55" s="4"/>
      <c r="AA55" s="4"/>
      <c r="AC55" t="s">
        <v>243</v>
      </c>
      <c r="AD55" t="s">
        <v>237</v>
      </c>
      <c r="AE55" s="3" t="s">
        <v>238</v>
      </c>
      <c r="AF55" t="s">
        <v>242</v>
      </c>
      <c r="AG55">
        <v>26.170449999999999</v>
      </c>
      <c r="AH55">
        <v>-98.055149999999998</v>
      </c>
      <c r="AI55">
        <v>24</v>
      </c>
      <c r="AJ55" t="s">
        <v>21</v>
      </c>
    </row>
    <row r="56" spans="1:36" x14ac:dyDescent="0.3">
      <c r="A56" s="3" t="s">
        <v>244</v>
      </c>
      <c r="B56" t="s">
        <v>245</v>
      </c>
      <c r="C56" s="4" t="s">
        <v>246</v>
      </c>
      <c r="D56" s="4" t="s">
        <v>247</v>
      </c>
      <c r="E56" t="s">
        <v>248</v>
      </c>
      <c r="F56" t="s">
        <v>18</v>
      </c>
      <c r="G56" s="4">
        <v>35.848508000000002</v>
      </c>
      <c r="H56" s="4">
        <v>-97.939359999999994</v>
      </c>
      <c r="I56" s="4" t="s">
        <v>19</v>
      </c>
      <c r="J56" s="4"/>
      <c r="K56" s="1" t="s">
        <v>20</v>
      </c>
      <c r="M56" s="4"/>
      <c r="N56" s="4"/>
      <c r="O56" s="4"/>
      <c r="P56" s="4"/>
      <c r="Q56" s="2">
        <v>60</v>
      </c>
      <c r="R56" s="4" t="s">
        <v>21</v>
      </c>
      <c r="S56" s="2">
        <f t="shared" si="5"/>
        <v>60</v>
      </c>
      <c r="T56" s="2" t="str">
        <f t="shared" si="6"/>
        <v>Head of cattle - Chisholm</v>
      </c>
      <c r="U56" s="4" t="str">
        <f t="shared" si="7"/>
        <v>CC55</v>
      </c>
      <c r="V56" s="4" t="str">
        <f t="shared" si="8"/>
        <v>YES</v>
      </c>
      <c r="W56" s="4" t="str">
        <f t="shared" si="9"/>
        <v>YES</v>
      </c>
      <c r="X56" s="4"/>
      <c r="Y56" s="4"/>
      <c r="Z56" s="4"/>
      <c r="AA56" s="4"/>
      <c r="AC56" t="s">
        <v>249</v>
      </c>
      <c r="AD56" t="s">
        <v>244</v>
      </c>
      <c r="AE56" s="3" t="s">
        <v>250</v>
      </c>
      <c r="AF56" t="s">
        <v>19</v>
      </c>
      <c r="AG56">
        <v>35.848508000000002</v>
      </c>
      <c r="AH56">
        <v>-97.939359999999994</v>
      </c>
      <c r="AI56">
        <v>60</v>
      </c>
      <c r="AJ56" t="s">
        <v>21</v>
      </c>
    </row>
    <row r="57" spans="1:36" x14ac:dyDescent="0.3">
      <c r="A57" s="3" t="s">
        <v>251</v>
      </c>
      <c r="B57" t="s">
        <v>252</v>
      </c>
      <c r="C57" s="4" t="s">
        <v>253</v>
      </c>
      <c r="D57" s="4" t="s">
        <v>254</v>
      </c>
      <c r="E57" t="s">
        <v>255</v>
      </c>
      <c r="F57" t="s">
        <v>18</v>
      </c>
      <c r="G57" s="4">
        <v>36.098731999999998</v>
      </c>
      <c r="H57" s="4">
        <v>-97.899860000000004</v>
      </c>
      <c r="I57" s="4" t="s">
        <v>172</v>
      </c>
      <c r="J57" s="4"/>
      <c r="K57" s="1" t="s">
        <v>256</v>
      </c>
      <c r="M57" s="4"/>
      <c r="N57" s="4"/>
      <c r="O57" s="4"/>
      <c r="P57" s="4"/>
      <c r="Q57" s="2">
        <v>58</v>
      </c>
      <c r="R57" s="4" t="s">
        <v>21</v>
      </c>
      <c r="S57" s="2">
        <f t="shared" si="5"/>
        <v>58</v>
      </c>
      <c r="T57" s="2" t="str">
        <f t="shared" si="6"/>
        <v>Head of cattle - Chisholm</v>
      </c>
      <c r="U57" s="4" t="str">
        <f t="shared" si="7"/>
        <v>CC56</v>
      </c>
      <c r="V57" s="4" t="str">
        <f t="shared" si="8"/>
        <v>YES</v>
      </c>
      <c r="W57" s="4" t="str">
        <f t="shared" si="9"/>
        <v>YES</v>
      </c>
      <c r="X57" s="4"/>
      <c r="Y57" s="4"/>
      <c r="Z57" s="4"/>
      <c r="AA57" s="4"/>
      <c r="AC57" t="s">
        <v>257</v>
      </c>
      <c r="AD57" t="s">
        <v>251</v>
      </c>
      <c r="AE57" s="3" t="s">
        <v>252</v>
      </c>
      <c r="AF57" t="s">
        <v>172</v>
      </c>
      <c r="AG57">
        <v>36.098731999999998</v>
      </c>
      <c r="AH57">
        <v>-97.899860000000004</v>
      </c>
      <c r="AI57">
        <v>58</v>
      </c>
      <c r="AJ57" t="s">
        <v>21</v>
      </c>
    </row>
    <row r="58" spans="1:36" x14ac:dyDescent="0.3">
      <c r="A58" s="3" t="s">
        <v>258</v>
      </c>
      <c r="B58" t="s">
        <v>259</v>
      </c>
      <c r="C58" s="4" t="s">
        <v>260</v>
      </c>
      <c r="D58" s="4" t="s">
        <v>261</v>
      </c>
      <c r="E58" t="s">
        <v>262</v>
      </c>
      <c r="F58" t="s">
        <v>18</v>
      </c>
      <c r="G58" s="4">
        <v>36.390951999999999</v>
      </c>
      <c r="H58" s="4">
        <v>-97.870360000000005</v>
      </c>
      <c r="I58" s="4" t="s">
        <v>172</v>
      </c>
      <c r="J58" s="4"/>
      <c r="K58" s="1" t="s">
        <v>263</v>
      </c>
      <c r="M58" s="4"/>
      <c r="N58" s="4"/>
      <c r="O58" s="4"/>
      <c r="P58" s="4"/>
      <c r="Q58" s="2">
        <v>46</v>
      </c>
      <c r="R58" s="4" t="s">
        <v>21</v>
      </c>
      <c r="S58" s="2">
        <f t="shared" si="5"/>
        <v>46</v>
      </c>
      <c r="T58" s="2" t="str">
        <f t="shared" si="6"/>
        <v>Head of cattle - Chisholm</v>
      </c>
      <c r="U58" s="4" t="str">
        <f t="shared" si="7"/>
        <v>CC57</v>
      </c>
      <c r="V58" s="4" t="str">
        <f t="shared" si="8"/>
        <v>YES</v>
      </c>
      <c r="W58" s="4" t="str">
        <f t="shared" si="9"/>
        <v>YES</v>
      </c>
      <c r="X58" s="4"/>
      <c r="Y58" s="4"/>
      <c r="Z58" s="4"/>
      <c r="AA58" s="4"/>
      <c r="AC58" t="s">
        <v>264</v>
      </c>
      <c r="AD58" t="s">
        <v>258</v>
      </c>
      <c r="AE58" s="3" t="s">
        <v>259</v>
      </c>
      <c r="AF58" t="s">
        <v>172</v>
      </c>
      <c r="AG58">
        <v>36.390951999999999</v>
      </c>
      <c r="AH58">
        <v>-97.870360000000005</v>
      </c>
      <c r="AI58">
        <v>46</v>
      </c>
      <c r="AJ58" t="s">
        <v>21</v>
      </c>
    </row>
    <row r="59" spans="1:36" x14ac:dyDescent="0.3">
      <c r="A59" s="3" t="s">
        <v>265</v>
      </c>
      <c r="B59" t="s">
        <v>266</v>
      </c>
      <c r="C59" s="4" t="s">
        <v>267</v>
      </c>
      <c r="D59" s="4" t="s">
        <v>268</v>
      </c>
      <c r="E59" t="s">
        <v>262</v>
      </c>
      <c r="F59" t="s">
        <v>18</v>
      </c>
      <c r="G59" s="4">
        <v>36.464162000000002</v>
      </c>
      <c r="H59" s="4">
        <v>-97.873249000000001</v>
      </c>
      <c r="I59" s="4" t="s">
        <v>19</v>
      </c>
      <c r="J59" s="4"/>
      <c r="K59" s="1" t="s">
        <v>269</v>
      </c>
      <c r="M59" s="4"/>
      <c r="N59" s="4"/>
      <c r="O59" s="4"/>
      <c r="P59" s="4"/>
      <c r="Q59" s="2">
        <v>215</v>
      </c>
      <c r="R59" s="4" t="s">
        <v>21</v>
      </c>
      <c r="S59" s="2">
        <f t="shared" si="5"/>
        <v>215</v>
      </c>
      <c r="T59" s="2" t="str">
        <f t="shared" si="6"/>
        <v>Head of cattle - Chisholm</v>
      </c>
      <c r="U59" s="4" t="str">
        <f t="shared" si="7"/>
        <v>CC58</v>
      </c>
      <c r="V59" s="4" t="str">
        <f t="shared" si="8"/>
        <v>YES</v>
      </c>
      <c r="W59" s="4" t="str">
        <f t="shared" si="9"/>
        <v>YES</v>
      </c>
      <c r="X59" s="4"/>
      <c r="Y59" s="4"/>
      <c r="Z59" s="4"/>
      <c r="AA59" s="4"/>
      <c r="AC59" t="s">
        <v>270</v>
      </c>
      <c r="AD59" t="s">
        <v>265</v>
      </c>
      <c r="AE59" s="3" t="s">
        <v>266</v>
      </c>
      <c r="AF59" t="s">
        <v>19</v>
      </c>
      <c r="AG59">
        <v>36.464162000000002</v>
      </c>
      <c r="AH59">
        <v>-97.873249000000001</v>
      </c>
      <c r="AI59">
        <v>215</v>
      </c>
      <c r="AJ59" t="s">
        <v>21</v>
      </c>
    </row>
    <row r="60" spans="1:36" x14ac:dyDescent="0.3">
      <c r="A60" s="3" t="s">
        <v>271</v>
      </c>
      <c r="B60" t="s">
        <v>272</v>
      </c>
      <c r="C60" s="4" t="s">
        <v>267</v>
      </c>
      <c r="D60" s="4" t="s">
        <v>273</v>
      </c>
      <c r="E60" t="s">
        <v>274</v>
      </c>
      <c r="F60" t="s">
        <v>275</v>
      </c>
      <c r="G60" s="4">
        <v>37.001323999999997</v>
      </c>
      <c r="H60" s="4">
        <v>-97.607943000000006</v>
      </c>
      <c r="I60" s="4" t="s">
        <v>172</v>
      </c>
      <c r="J60" s="4"/>
      <c r="K60" s="1" t="s">
        <v>276</v>
      </c>
      <c r="M60" s="4"/>
      <c r="N60" s="4"/>
      <c r="O60" s="4"/>
      <c r="P60" s="4"/>
      <c r="Q60" s="2">
        <v>25</v>
      </c>
      <c r="R60" s="4" t="s">
        <v>21</v>
      </c>
      <c r="S60" s="2">
        <f t="shared" si="5"/>
        <v>25</v>
      </c>
      <c r="T60" s="2" t="str">
        <f t="shared" si="6"/>
        <v>Head of cattle - Chisholm</v>
      </c>
      <c r="U60" s="4" t="str">
        <f t="shared" si="7"/>
        <v>CC59</v>
      </c>
      <c r="V60" s="4" t="str">
        <f t="shared" si="8"/>
        <v>YES</v>
      </c>
      <c r="W60" s="4" t="str">
        <f t="shared" si="9"/>
        <v>YES</v>
      </c>
      <c r="X60" s="4"/>
      <c r="Y60" s="4"/>
      <c r="Z60" s="4"/>
      <c r="AA60" s="4"/>
      <c r="AC60" t="s">
        <v>277</v>
      </c>
      <c r="AD60" t="s">
        <v>271</v>
      </c>
      <c r="AE60" s="3" t="s">
        <v>272</v>
      </c>
      <c r="AF60" t="s">
        <v>172</v>
      </c>
      <c r="AG60">
        <v>37.001323999999997</v>
      </c>
      <c r="AH60">
        <v>-97.607943000000006</v>
      </c>
      <c r="AI60">
        <v>25</v>
      </c>
      <c r="AJ60" t="s">
        <v>21</v>
      </c>
    </row>
    <row r="61" spans="1:36" x14ac:dyDescent="0.3">
      <c r="A61" s="3" t="s">
        <v>278</v>
      </c>
      <c r="B61" s="4" t="s">
        <v>279</v>
      </c>
      <c r="C61" s="4" t="s">
        <v>15</v>
      </c>
      <c r="D61" s="4" t="s">
        <v>280</v>
      </c>
      <c r="E61" s="4" t="s">
        <v>281</v>
      </c>
      <c r="F61" s="4" t="s">
        <v>18</v>
      </c>
      <c r="G61" s="5">
        <v>36.926690000000001</v>
      </c>
      <c r="H61" s="5">
        <v>-97.642859999999999</v>
      </c>
      <c r="I61" s="4" t="s">
        <v>172</v>
      </c>
      <c r="J61" s="4"/>
      <c r="K61" s="1" t="s">
        <v>20</v>
      </c>
      <c r="M61" s="4"/>
      <c r="N61" s="4"/>
      <c r="O61" s="4"/>
      <c r="P61" s="4"/>
      <c r="Q61" s="2">
        <v>25</v>
      </c>
      <c r="R61" s="4" t="s">
        <v>21</v>
      </c>
      <c r="S61" s="2">
        <f t="shared" si="5"/>
        <v>25</v>
      </c>
      <c r="T61" s="2" t="str">
        <f t="shared" si="6"/>
        <v>Head of cattle - Chisholm</v>
      </c>
      <c r="U61" s="4" t="str">
        <f t="shared" si="7"/>
        <v>CC60</v>
      </c>
      <c r="V61" s="4" t="str">
        <f t="shared" si="8"/>
        <v>YES</v>
      </c>
      <c r="W61" s="4" t="str">
        <f t="shared" si="9"/>
        <v>YES</v>
      </c>
      <c r="X61" s="4"/>
      <c r="Y61" s="4"/>
      <c r="Z61" s="4"/>
      <c r="AA61" s="4"/>
      <c r="AC61" t="s">
        <v>282</v>
      </c>
      <c r="AD61" t="s">
        <v>278</v>
      </c>
      <c r="AE61" s="3" t="s">
        <v>283</v>
      </c>
      <c r="AF61" t="s">
        <v>172</v>
      </c>
      <c r="AG61">
        <v>36.926690000000001</v>
      </c>
      <c r="AH61">
        <v>-97.642859999999999</v>
      </c>
      <c r="AI61">
        <v>25</v>
      </c>
      <c r="AJ61" t="s">
        <v>21</v>
      </c>
    </row>
    <row r="62" spans="1:36" x14ac:dyDescent="0.3">
      <c r="A62" s="3" t="s">
        <v>284</v>
      </c>
      <c r="B62" t="s">
        <v>285</v>
      </c>
      <c r="C62" s="4" t="s">
        <v>267</v>
      </c>
      <c r="D62" s="4" t="s">
        <v>286</v>
      </c>
      <c r="E62" t="s">
        <v>274</v>
      </c>
      <c r="F62" t="s">
        <v>275</v>
      </c>
      <c r="G62" s="4">
        <v>37.007627999999997</v>
      </c>
      <c r="H62" s="4">
        <v>-97.606759999999994</v>
      </c>
      <c r="I62" s="4" t="s">
        <v>19</v>
      </c>
      <c r="J62" s="4"/>
      <c r="K62" s="1" t="s">
        <v>287</v>
      </c>
      <c r="M62" s="4"/>
      <c r="N62" s="4"/>
      <c r="O62" s="4"/>
      <c r="P62" s="4"/>
      <c r="Q62" s="2">
        <v>25</v>
      </c>
      <c r="R62" s="4" t="s">
        <v>21</v>
      </c>
      <c r="S62" s="2">
        <f t="shared" si="5"/>
        <v>25</v>
      </c>
      <c r="T62" s="2" t="str">
        <f t="shared" si="6"/>
        <v>Head of cattle - Chisholm</v>
      </c>
      <c r="U62" s="4" t="str">
        <f t="shared" si="7"/>
        <v>CC61</v>
      </c>
      <c r="V62" s="4" t="str">
        <f t="shared" si="8"/>
        <v>YES</v>
      </c>
      <c r="W62" s="4" t="str">
        <f t="shared" si="9"/>
        <v>YES</v>
      </c>
      <c r="X62" s="4"/>
      <c r="Y62" s="4"/>
      <c r="Z62" s="4"/>
      <c r="AA62" s="4"/>
      <c r="AC62" t="s">
        <v>288</v>
      </c>
      <c r="AD62" t="s">
        <v>284</v>
      </c>
      <c r="AE62" s="3" t="s">
        <v>285</v>
      </c>
      <c r="AF62" t="s">
        <v>19</v>
      </c>
      <c r="AG62">
        <v>37.007627999999997</v>
      </c>
      <c r="AH62">
        <v>-97.606759999999994</v>
      </c>
      <c r="AI62">
        <v>25</v>
      </c>
      <c r="AJ62" t="s">
        <v>21</v>
      </c>
    </row>
    <row r="63" spans="1:36" x14ac:dyDescent="0.3">
      <c r="A63" s="3" t="s">
        <v>289</v>
      </c>
      <c r="B63" t="s">
        <v>290</v>
      </c>
      <c r="C63" s="4" t="s">
        <v>291</v>
      </c>
      <c r="D63" s="4" t="s">
        <v>292</v>
      </c>
      <c r="E63" t="s">
        <v>274</v>
      </c>
      <c r="F63" t="s">
        <v>275</v>
      </c>
      <c r="G63" s="4">
        <v>37.031193999999999</v>
      </c>
      <c r="H63" s="4">
        <v>-97.606718999999998</v>
      </c>
      <c r="I63" s="4" t="s">
        <v>19</v>
      </c>
      <c r="J63" s="4"/>
      <c r="K63" s="1" t="s">
        <v>20</v>
      </c>
      <c r="M63" s="4"/>
      <c r="N63" s="4"/>
      <c r="O63" s="4"/>
      <c r="P63" s="4"/>
      <c r="Q63" s="2">
        <v>25</v>
      </c>
      <c r="R63" s="4" t="s">
        <v>21</v>
      </c>
      <c r="S63" s="2">
        <f t="shared" si="5"/>
        <v>25</v>
      </c>
      <c r="T63" s="2" t="str">
        <f t="shared" si="6"/>
        <v>Head of cattle - Chisholm</v>
      </c>
      <c r="U63" s="4" t="str">
        <f t="shared" si="7"/>
        <v>CC62</v>
      </c>
      <c r="V63" s="4" t="str">
        <f t="shared" si="8"/>
        <v>YES</v>
      </c>
      <c r="W63" s="4" t="str">
        <f t="shared" si="9"/>
        <v>YES</v>
      </c>
      <c r="X63" s="4"/>
      <c r="Y63" s="4"/>
      <c r="Z63" s="4"/>
      <c r="AA63" s="4"/>
      <c r="AC63" t="s">
        <v>293</v>
      </c>
      <c r="AD63" t="s">
        <v>289</v>
      </c>
      <c r="AE63" s="3" t="s">
        <v>294</v>
      </c>
      <c r="AF63" t="s">
        <v>19</v>
      </c>
      <c r="AG63">
        <v>37.031193999999999</v>
      </c>
      <c r="AH63">
        <v>-97.606718999999998</v>
      </c>
      <c r="AI63">
        <v>25</v>
      </c>
      <c r="AJ63" t="s">
        <v>21</v>
      </c>
    </row>
    <row r="64" spans="1:36" x14ac:dyDescent="0.3">
      <c r="A64" s="3" t="s">
        <v>295</v>
      </c>
      <c r="B64" t="s">
        <v>296</v>
      </c>
      <c r="C64" s="4" t="s">
        <v>267</v>
      </c>
      <c r="D64" s="4" t="s">
        <v>297</v>
      </c>
      <c r="E64" t="s">
        <v>298</v>
      </c>
      <c r="F64" t="s">
        <v>275</v>
      </c>
      <c r="G64" s="4">
        <v>37.257907000000003</v>
      </c>
      <c r="H64" s="4">
        <v>-97.529651000000001</v>
      </c>
      <c r="I64" s="4" t="s">
        <v>19</v>
      </c>
      <c r="J64" s="4"/>
      <c r="K64" s="1" t="s">
        <v>299</v>
      </c>
      <c r="M64" s="4"/>
      <c r="N64" s="4"/>
      <c r="O64" s="4"/>
      <c r="P64" s="4"/>
      <c r="Q64" s="2">
        <v>49</v>
      </c>
      <c r="R64" s="4" t="s">
        <v>21</v>
      </c>
      <c r="S64" s="2">
        <f t="shared" si="5"/>
        <v>49</v>
      </c>
      <c r="T64" s="2" t="str">
        <f t="shared" si="6"/>
        <v>Head of cattle - Chisholm</v>
      </c>
      <c r="U64" s="4" t="str">
        <f t="shared" si="7"/>
        <v>CC63</v>
      </c>
      <c r="V64" s="4" t="str">
        <f t="shared" si="8"/>
        <v>YES</v>
      </c>
      <c r="W64" s="4" t="str">
        <f t="shared" si="9"/>
        <v>YES</v>
      </c>
      <c r="X64" s="4"/>
      <c r="Y64" s="4"/>
      <c r="Z64" s="4"/>
      <c r="AA64" s="4"/>
      <c r="AC64" t="s">
        <v>300</v>
      </c>
      <c r="AD64" t="s">
        <v>295</v>
      </c>
      <c r="AE64" s="3" t="s">
        <v>296</v>
      </c>
      <c r="AF64" t="s">
        <v>19</v>
      </c>
      <c r="AG64">
        <v>37.257907000000003</v>
      </c>
      <c r="AH64">
        <v>-97.529651000000001</v>
      </c>
      <c r="AI64">
        <v>49</v>
      </c>
      <c r="AJ64" t="s">
        <v>21</v>
      </c>
    </row>
    <row r="65" spans="1:36" x14ac:dyDescent="0.3">
      <c r="A65" s="3" t="s">
        <v>301</v>
      </c>
      <c r="B65" t="s">
        <v>302</v>
      </c>
      <c r="C65" s="4" t="s">
        <v>303</v>
      </c>
      <c r="D65" s="4" t="s">
        <v>304</v>
      </c>
      <c r="E65" t="s">
        <v>305</v>
      </c>
      <c r="F65" t="s">
        <v>275</v>
      </c>
      <c r="G65" s="4">
        <v>37.366686000000001</v>
      </c>
      <c r="H65" s="4">
        <v>-97.322424999999996</v>
      </c>
      <c r="I65" s="4" t="s">
        <v>19</v>
      </c>
      <c r="J65" s="4"/>
      <c r="K65" s="1" t="s">
        <v>306</v>
      </c>
      <c r="M65" s="4"/>
      <c r="N65" s="4"/>
      <c r="O65" s="4"/>
      <c r="P65" s="4"/>
      <c r="Q65" s="2">
        <v>35</v>
      </c>
      <c r="R65" s="4" t="s">
        <v>21</v>
      </c>
      <c r="S65" s="2">
        <f t="shared" si="5"/>
        <v>35</v>
      </c>
      <c r="T65" s="2" t="str">
        <f t="shared" si="6"/>
        <v>Head of cattle - Chisholm</v>
      </c>
      <c r="U65" s="4" t="str">
        <f t="shared" si="7"/>
        <v>CC64</v>
      </c>
      <c r="V65" s="4" t="str">
        <f t="shared" si="8"/>
        <v>YES</v>
      </c>
      <c r="W65" s="4" t="str">
        <f t="shared" si="9"/>
        <v>YES</v>
      </c>
      <c r="X65" s="4"/>
      <c r="Y65" s="4"/>
      <c r="Z65" s="4"/>
      <c r="AA65" s="4"/>
      <c r="AC65" t="s">
        <v>307</v>
      </c>
      <c r="AD65" t="s">
        <v>301</v>
      </c>
      <c r="AE65" s="3" t="s">
        <v>302</v>
      </c>
      <c r="AF65" t="s">
        <v>19</v>
      </c>
      <c r="AG65">
        <v>37.366686000000001</v>
      </c>
      <c r="AH65">
        <v>-97.322424999999996</v>
      </c>
      <c r="AI65">
        <v>35</v>
      </c>
      <c r="AJ65" t="s">
        <v>21</v>
      </c>
    </row>
    <row r="66" spans="1:36" x14ac:dyDescent="0.3">
      <c r="A66" s="3" t="s">
        <v>308</v>
      </c>
      <c r="B66" t="s">
        <v>296</v>
      </c>
      <c r="C66" s="4" t="s">
        <v>309</v>
      </c>
      <c r="D66" s="4" t="s">
        <v>310</v>
      </c>
      <c r="E66" t="s">
        <v>311</v>
      </c>
      <c r="F66" t="s">
        <v>275</v>
      </c>
      <c r="G66" s="4">
        <v>37.502113999999999</v>
      </c>
      <c r="H66" s="4">
        <v>-97.491889999999998</v>
      </c>
      <c r="I66" s="4" t="s">
        <v>172</v>
      </c>
      <c r="J66" s="4" t="s">
        <v>312</v>
      </c>
      <c r="K66" s="1" t="s">
        <v>313</v>
      </c>
      <c r="M66" s="4"/>
      <c r="N66" s="4"/>
      <c r="O66" s="4"/>
      <c r="P66" s="4"/>
      <c r="Q66" s="2">
        <v>48</v>
      </c>
      <c r="R66" s="4" t="s">
        <v>21</v>
      </c>
      <c r="S66" s="2">
        <f t="shared" ref="S66:S97" si="10">VLOOKUP(A66,$AD$2:$AJ$293,6,FALSE)</f>
        <v>48</v>
      </c>
      <c r="T66" s="2" t="str">
        <f t="shared" ref="T66:T97" si="11">VLOOKUP(A66,$AD$2:$AJ$293,7,FALSE)</f>
        <v>Head of cattle - Chisholm</v>
      </c>
      <c r="U66" s="4" t="str">
        <f t="shared" ref="U66:U97" si="12">VLOOKUP(A66,$AD$2:$AJ$293,1,FALSE)</f>
        <v>CC65</v>
      </c>
      <c r="V66" s="4" t="str">
        <f t="shared" ref="V66:V97" si="13">IF((VLOOKUP(U66,$AD$2:$AJ$293,4,FALSE))=G66,"YES","NO")</f>
        <v>YES</v>
      </c>
      <c r="W66" s="4" t="str">
        <f t="shared" ref="W66:W97" si="14">IF((VLOOKUP(U66,$AD$2:$AJ$293,5,FALSE))=H66,"YES","NO")</f>
        <v>YES</v>
      </c>
      <c r="X66" s="4"/>
      <c r="Y66" s="4"/>
      <c r="Z66" s="4"/>
      <c r="AA66" s="4"/>
      <c r="AC66" t="s">
        <v>314</v>
      </c>
      <c r="AD66" t="s">
        <v>308</v>
      </c>
      <c r="AE66" s="3" t="s">
        <v>296</v>
      </c>
      <c r="AF66" t="s">
        <v>172</v>
      </c>
      <c r="AG66">
        <v>37.502113999999999</v>
      </c>
      <c r="AH66">
        <v>-97.491889999999998</v>
      </c>
      <c r="AI66">
        <v>48</v>
      </c>
      <c r="AJ66" t="s">
        <v>21</v>
      </c>
    </row>
    <row r="67" spans="1:36" x14ac:dyDescent="0.3">
      <c r="A67" s="3" t="s">
        <v>315</v>
      </c>
      <c r="B67" t="s">
        <v>316</v>
      </c>
      <c r="C67" s="4" t="s">
        <v>317</v>
      </c>
      <c r="D67" s="4" t="s">
        <v>318</v>
      </c>
      <c r="E67" t="s">
        <v>311</v>
      </c>
      <c r="F67" t="s">
        <v>275</v>
      </c>
      <c r="G67" s="4">
        <v>37.534007000000003</v>
      </c>
      <c r="H67" s="4">
        <v>-97.473318000000006</v>
      </c>
      <c r="I67" s="4" t="s">
        <v>19</v>
      </c>
      <c r="J67" s="4"/>
      <c r="K67" s="1" t="s">
        <v>20</v>
      </c>
      <c r="M67" s="4"/>
      <c r="N67" s="4"/>
      <c r="O67" s="4"/>
      <c r="P67" s="4"/>
      <c r="Q67" s="2">
        <v>48</v>
      </c>
      <c r="R67" s="4" t="s">
        <v>21</v>
      </c>
      <c r="S67" s="2">
        <f t="shared" si="10"/>
        <v>48</v>
      </c>
      <c r="T67" s="2" t="str">
        <f t="shared" si="11"/>
        <v>Head of cattle - Chisholm</v>
      </c>
      <c r="U67" s="4" t="str">
        <f t="shared" si="12"/>
        <v>CC66</v>
      </c>
      <c r="V67" s="4" t="str">
        <f t="shared" si="13"/>
        <v>YES</v>
      </c>
      <c r="W67" s="4" t="str">
        <f t="shared" si="14"/>
        <v>YES</v>
      </c>
      <c r="X67" s="4"/>
      <c r="Y67" s="4"/>
      <c r="Z67" s="4"/>
      <c r="AA67" s="4"/>
      <c r="AC67" t="s">
        <v>319</v>
      </c>
      <c r="AD67" t="s">
        <v>315</v>
      </c>
      <c r="AE67" s="3" t="s">
        <v>320</v>
      </c>
      <c r="AF67" t="s">
        <v>19</v>
      </c>
      <c r="AG67">
        <v>37.534007000000003</v>
      </c>
      <c r="AH67">
        <v>-97.473318000000006</v>
      </c>
      <c r="AI67">
        <v>48</v>
      </c>
      <c r="AJ67" t="s">
        <v>21</v>
      </c>
    </row>
    <row r="68" spans="1:36" x14ac:dyDescent="0.3">
      <c r="A68" s="3" t="s">
        <v>321</v>
      </c>
      <c r="B68" t="s">
        <v>322</v>
      </c>
      <c r="C68" s="4" t="s">
        <v>267</v>
      </c>
      <c r="D68" s="4" t="s">
        <v>323</v>
      </c>
      <c r="E68" t="s">
        <v>324</v>
      </c>
      <c r="F68" t="s">
        <v>275</v>
      </c>
      <c r="G68" s="6">
        <v>37.760598000000002</v>
      </c>
      <c r="H68" s="6">
        <v>-97.336217000000005</v>
      </c>
      <c r="I68" s="4" t="s">
        <v>19</v>
      </c>
      <c r="J68" s="4"/>
      <c r="K68" s="1" t="s">
        <v>325</v>
      </c>
      <c r="M68" s="4"/>
      <c r="N68" s="4"/>
      <c r="O68" s="4"/>
      <c r="P68" s="4"/>
      <c r="Q68" s="2">
        <v>37</v>
      </c>
      <c r="R68" s="4" t="s">
        <v>21</v>
      </c>
      <c r="S68" s="2">
        <f t="shared" si="10"/>
        <v>37</v>
      </c>
      <c r="T68" s="2" t="str">
        <f t="shared" si="11"/>
        <v>Head of cattle - Chisholm</v>
      </c>
      <c r="U68" s="4" t="str">
        <f t="shared" si="12"/>
        <v>CC67</v>
      </c>
      <c r="V68" s="4" t="str">
        <f t="shared" si="13"/>
        <v>YES</v>
      </c>
      <c r="W68" s="4" t="str">
        <f t="shared" si="14"/>
        <v>YES</v>
      </c>
      <c r="X68" s="4"/>
      <c r="Y68" s="4"/>
      <c r="Z68" s="4"/>
      <c r="AA68" s="4"/>
      <c r="AC68" t="s">
        <v>326</v>
      </c>
      <c r="AD68" t="s">
        <v>321</v>
      </c>
      <c r="AE68" s="3" t="s">
        <v>322</v>
      </c>
      <c r="AF68" t="s">
        <v>19</v>
      </c>
      <c r="AG68">
        <v>37.760598000000002</v>
      </c>
      <c r="AH68">
        <v>-97.336217000000005</v>
      </c>
      <c r="AI68">
        <v>37</v>
      </c>
      <c r="AJ68" t="s">
        <v>21</v>
      </c>
    </row>
    <row r="69" spans="1:36" x14ac:dyDescent="0.3">
      <c r="A69" s="3" t="s">
        <v>327</v>
      </c>
      <c r="B69" t="s">
        <v>328</v>
      </c>
      <c r="C69" s="4" t="s">
        <v>329</v>
      </c>
      <c r="D69" s="4" t="s">
        <v>330</v>
      </c>
      <c r="E69" t="s">
        <v>331</v>
      </c>
      <c r="F69" t="s">
        <v>275</v>
      </c>
      <c r="G69" s="4">
        <v>38.916142000000001</v>
      </c>
      <c r="H69" s="4">
        <v>-97.214160000000007</v>
      </c>
      <c r="I69" s="4" t="s">
        <v>19</v>
      </c>
      <c r="J69" s="4"/>
      <c r="K69" s="1" t="s">
        <v>20</v>
      </c>
      <c r="M69" s="4"/>
      <c r="N69" s="4"/>
      <c r="O69" s="4"/>
      <c r="P69" s="4"/>
      <c r="Q69" s="2">
        <v>40</v>
      </c>
      <c r="R69" s="4" t="s">
        <v>21</v>
      </c>
      <c r="S69" s="2">
        <f t="shared" si="10"/>
        <v>40</v>
      </c>
      <c r="T69" s="2" t="str">
        <f t="shared" si="11"/>
        <v>Head of cattle - Chisholm</v>
      </c>
      <c r="U69" s="4" t="str">
        <f t="shared" si="12"/>
        <v>CC68</v>
      </c>
      <c r="V69" s="4" t="str">
        <f t="shared" si="13"/>
        <v>YES</v>
      </c>
      <c r="W69" s="4" t="str">
        <f t="shared" si="14"/>
        <v>YES</v>
      </c>
      <c r="X69" s="4"/>
      <c r="Y69" s="4"/>
      <c r="Z69" s="4"/>
      <c r="AA69" s="4"/>
      <c r="AC69" t="s">
        <v>332</v>
      </c>
      <c r="AD69" t="s">
        <v>327</v>
      </c>
      <c r="AE69" s="3" t="s">
        <v>333</v>
      </c>
      <c r="AF69" t="s">
        <v>19</v>
      </c>
      <c r="AG69">
        <v>38.916142000000001</v>
      </c>
      <c r="AH69">
        <v>-97.214160000000007</v>
      </c>
      <c r="AI69">
        <v>40</v>
      </c>
      <c r="AJ69" t="s">
        <v>21</v>
      </c>
    </row>
    <row r="70" spans="1:36" x14ac:dyDescent="0.3">
      <c r="A70" s="3" t="s">
        <v>334</v>
      </c>
      <c r="B70" t="s">
        <v>335</v>
      </c>
      <c r="C70" s="4" t="s">
        <v>336</v>
      </c>
      <c r="D70" s="4" t="s">
        <v>337</v>
      </c>
      <c r="E70" t="s">
        <v>338</v>
      </c>
      <c r="F70" t="s">
        <v>275</v>
      </c>
      <c r="G70" s="4">
        <v>38.926009999999998</v>
      </c>
      <c r="H70" s="4">
        <v>-97.394396999999998</v>
      </c>
      <c r="I70" s="4" t="s">
        <v>19</v>
      </c>
      <c r="J70" s="4"/>
      <c r="K70" s="1" t="s">
        <v>339</v>
      </c>
      <c r="M70" s="4"/>
      <c r="N70" s="4"/>
      <c r="O70" s="4"/>
      <c r="P70" s="4"/>
      <c r="Q70" s="2">
        <v>21</v>
      </c>
      <c r="R70" s="4" t="s">
        <v>21</v>
      </c>
      <c r="S70" s="2">
        <f t="shared" si="10"/>
        <v>21</v>
      </c>
      <c r="T70" s="2" t="str">
        <f t="shared" si="11"/>
        <v>Head of cattle - Chisholm</v>
      </c>
      <c r="U70" s="4" t="str">
        <f t="shared" si="12"/>
        <v>CC69</v>
      </c>
      <c r="V70" s="4" t="str">
        <f t="shared" si="13"/>
        <v>YES</v>
      </c>
      <c r="W70" s="4" t="str">
        <f t="shared" si="14"/>
        <v>YES</v>
      </c>
      <c r="X70" s="4"/>
      <c r="Y70" s="4"/>
      <c r="Z70" s="4"/>
      <c r="AA70" s="4"/>
      <c r="AC70" t="s">
        <v>340</v>
      </c>
      <c r="AD70" t="s">
        <v>334</v>
      </c>
      <c r="AE70" s="3" t="s">
        <v>335</v>
      </c>
      <c r="AF70" t="s">
        <v>19</v>
      </c>
      <c r="AG70">
        <v>38.926009999999998</v>
      </c>
      <c r="AH70">
        <v>-97.394396999999998</v>
      </c>
      <c r="AI70">
        <v>21</v>
      </c>
      <c r="AJ70" t="s">
        <v>21</v>
      </c>
    </row>
    <row r="71" spans="1:36" x14ac:dyDescent="0.3">
      <c r="A71" s="3" t="s">
        <v>341</v>
      </c>
      <c r="B71" t="s">
        <v>342</v>
      </c>
      <c r="C71" s="4" t="s">
        <v>343</v>
      </c>
      <c r="D71" s="4" t="s">
        <v>344</v>
      </c>
      <c r="E71" t="s">
        <v>345</v>
      </c>
      <c r="F71" t="s">
        <v>96</v>
      </c>
      <c r="G71" s="4">
        <v>29.091937999999999</v>
      </c>
      <c r="H71" s="4">
        <v>-97.288841000000005</v>
      </c>
      <c r="I71" s="4" t="s">
        <v>19</v>
      </c>
      <c r="J71" s="4"/>
      <c r="K71" s="1" t="s">
        <v>346</v>
      </c>
      <c r="M71" s="4"/>
      <c r="N71" s="4"/>
      <c r="O71" s="4"/>
      <c r="P71" s="4"/>
      <c r="Q71" s="2">
        <v>22</v>
      </c>
      <c r="R71" s="4" t="s">
        <v>21</v>
      </c>
      <c r="S71" s="2">
        <f t="shared" si="10"/>
        <v>22</v>
      </c>
      <c r="T71" s="2" t="str">
        <f t="shared" si="11"/>
        <v>Head of cattle - Chisholm</v>
      </c>
      <c r="U71" s="4" t="str">
        <f t="shared" si="12"/>
        <v>CC70</v>
      </c>
      <c r="V71" s="4" t="str">
        <f t="shared" si="13"/>
        <v>YES</v>
      </c>
      <c r="W71" s="4" t="str">
        <f t="shared" si="14"/>
        <v>YES</v>
      </c>
      <c r="X71" s="4"/>
      <c r="Y71" s="4"/>
      <c r="Z71" s="4"/>
      <c r="AA71" s="4"/>
      <c r="AC71" t="s">
        <v>347</v>
      </c>
      <c r="AD71" t="s">
        <v>341</v>
      </c>
      <c r="AE71" s="3" t="s">
        <v>342</v>
      </c>
      <c r="AF71" t="s">
        <v>19</v>
      </c>
      <c r="AG71">
        <v>29.091937999999999</v>
      </c>
      <c r="AH71">
        <v>-97.288841000000005</v>
      </c>
      <c r="AI71">
        <v>22</v>
      </c>
      <c r="AJ71" t="s">
        <v>21</v>
      </c>
    </row>
    <row r="72" spans="1:36" x14ac:dyDescent="0.3">
      <c r="A72" s="3" t="s">
        <v>348</v>
      </c>
      <c r="B72" t="s">
        <v>349</v>
      </c>
      <c r="C72" s="4" t="s">
        <v>15</v>
      </c>
      <c r="D72" s="4" t="s">
        <v>350</v>
      </c>
      <c r="E72" t="s">
        <v>345</v>
      </c>
      <c r="F72" t="s">
        <v>96</v>
      </c>
      <c r="G72" s="4">
        <v>29.131288999999999</v>
      </c>
      <c r="H72" s="4">
        <v>-97.275971999999996</v>
      </c>
      <c r="I72" s="4" t="s">
        <v>19</v>
      </c>
      <c r="J72" s="4"/>
      <c r="K72" s="1" t="s">
        <v>351</v>
      </c>
      <c r="M72" s="4"/>
      <c r="N72" s="4"/>
      <c r="O72" s="4"/>
      <c r="P72" s="4"/>
      <c r="Q72" s="2">
        <v>14</v>
      </c>
      <c r="R72" s="4" t="s">
        <v>21</v>
      </c>
      <c r="S72" s="2">
        <f t="shared" si="10"/>
        <v>14</v>
      </c>
      <c r="T72" s="2" t="str">
        <f t="shared" si="11"/>
        <v>Head of cattle - Chisholm</v>
      </c>
      <c r="U72" s="4" t="str">
        <f t="shared" si="12"/>
        <v>CC71</v>
      </c>
      <c r="V72" s="4" t="str">
        <f t="shared" si="13"/>
        <v>YES</v>
      </c>
      <c r="W72" s="4" t="str">
        <f t="shared" si="14"/>
        <v>YES</v>
      </c>
      <c r="X72" s="4"/>
      <c r="Y72" s="4"/>
      <c r="Z72" s="4"/>
      <c r="AA72" s="4"/>
      <c r="AC72" t="s">
        <v>352</v>
      </c>
      <c r="AD72" t="s">
        <v>348</v>
      </c>
      <c r="AE72" s="3" t="s">
        <v>349</v>
      </c>
      <c r="AF72" t="s">
        <v>19</v>
      </c>
      <c r="AG72">
        <v>29.131288999999999</v>
      </c>
      <c r="AH72">
        <v>-97.275971999999996</v>
      </c>
      <c r="AI72">
        <v>14</v>
      </c>
      <c r="AJ72" t="s">
        <v>21</v>
      </c>
    </row>
    <row r="73" spans="1:36" x14ac:dyDescent="0.3">
      <c r="A73" s="3" t="s">
        <v>353</v>
      </c>
      <c r="B73" t="s">
        <v>354</v>
      </c>
      <c r="C73" s="4" t="s">
        <v>355</v>
      </c>
      <c r="D73" s="4" t="s">
        <v>356</v>
      </c>
      <c r="E73" t="s">
        <v>357</v>
      </c>
      <c r="F73" t="s">
        <v>96</v>
      </c>
      <c r="G73" s="4">
        <v>29.567793999999999</v>
      </c>
      <c r="H73" s="4">
        <v>-97.964348000000001</v>
      </c>
      <c r="I73" s="4" t="s">
        <v>19</v>
      </c>
      <c r="J73" s="4"/>
      <c r="K73" s="1" t="s">
        <v>358</v>
      </c>
      <c r="M73" s="4"/>
      <c r="N73" s="4"/>
      <c r="O73" s="4"/>
      <c r="P73" s="4"/>
      <c r="Q73" s="2">
        <v>13</v>
      </c>
      <c r="R73" s="4" t="s">
        <v>21</v>
      </c>
      <c r="S73" s="2">
        <f t="shared" si="10"/>
        <v>13</v>
      </c>
      <c r="T73" s="2" t="str">
        <f t="shared" si="11"/>
        <v>Head of cattle - Chisholm</v>
      </c>
      <c r="U73" s="4" t="str">
        <f t="shared" si="12"/>
        <v>CC72</v>
      </c>
      <c r="V73" s="4" t="str">
        <f t="shared" si="13"/>
        <v>YES</v>
      </c>
      <c r="W73" s="4" t="str">
        <f t="shared" si="14"/>
        <v>YES</v>
      </c>
      <c r="X73" s="4"/>
      <c r="Y73" s="4"/>
      <c r="Z73" s="4"/>
      <c r="AA73" s="4"/>
      <c r="AC73" t="s">
        <v>359</v>
      </c>
      <c r="AD73" t="s">
        <v>353</v>
      </c>
      <c r="AE73" s="3" t="s">
        <v>354</v>
      </c>
      <c r="AF73" t="s">
        <v>19</v>
      </c>
      <c r="AG73">
        <v>29.567793999999999</v>
      </c>
      <c r="AH73">
        <v>-97.964348000000001</v>
      </c>
      <c r="AI73">
        <v>13</v>
      </c>
      <c r="AJ73" t="s">
        <v>21</v>
      </c>
    </row>
    <row r="74" spans="1:36" x14ac:dyDescent="0.3">
      <c r="A74" s="3" t="s">
        <v>360</v>
      </c>
      <c r="B74" t="s">
        <v>161</v>
      </c>
      <c r="C74" s="4" t="s">
        <v>361</v>
      </c>
      <c r="D74" s="4" t="s">
        <v>362</v>
      </c>
      <c r="E74" t="s">
        <v>363</v>
      </c>
      <c r="F74" t="s">
        <v>96</v>
      </c>
      <c r="G74" s="4">
        <v>29.695478999999999</v>
      </c>
      <c r="H74" s="4">
        <v>-98.113861999999997</v>
      </c>
      <c r="I74" s="4" t="s">
        <v>172</v>
      </c>
      <c r="J74" s="4"/>
      <c r="K74" s="1" t="s">
        <v>165</v>
      </c>
      <c r="M74" s="4"/>
      <c r="N74" s="4"/>
      <c r="O74" s="4"/>
      <c r="P74" s="4"/>
      <c r="Q74" s="2">
        <v>14</v>
      </c>
      <c r="R74" s="4" t="s">
        <v>21</v>
      </c>
      <c r="S74" s="2">
        <f t="shared" si="10"/>
        <v>14</v>
      </c>
      <c r="T74" s="2" t="str">
        <f t="shared" si="11"/>
        <v>Head of cattle - Chisholm</v>
      </c>
      <c r="U74" s="4" t="str">
        <f t="shared" si="12"/>
        <v>CC73</v>
      </c>
      <c r="V74" s="4" t="str">
        <f t="shared" si="13"/>
        <v>YES</v>
      </c>
      <c r="W74" s="4" t="str">
        <f t="shared" si="14"/>
        <v>YES</v>
      </c>
      <c r="X74" s="4"/>
      <c r="Y74" s="4"/>
      <c r="Z74" s="4"/>
      <c r="AA74" s="4"/>
      <c r="AC74" t="s">
        <v>364</v>
      </c>
      <c r="AD74" t="s">
        <v>360</v>
      </c>
      <c r="AE74" s="3" t="s">
        <v>161</v>
      </c>
      <c r="AF74" t="s">
        <v>172</v>
      </c>
      <c r="AG74">
        <v>29.695478999999999</v>
      </c>
      <c r="AH74">
        <v>-98.113861999999997</v>
      </c>
      <c r="AI74">
        <v>14</v>
      </c>
      <c r="AJ74" t="s">
        <v>21</v>
      </c>
    </row>
    <row r="75" spans="1:36" x14ac:dyDescent="0.3">
      <c r="A75" s="3" t="s">
        <v>365</v>
      </c>
      <c r="B75" t="s">
        <v>366</v>
      </c>
      <c r="C75" s="4" t="s">
        <v>169</v>
      </c>
      <c r="D75" s="4" t="s">
        <v>367</v>
      </c>
      <c r="E75" t="s">
        <v>368</v>
      </c>
      <c r="F75" t="s">
        <v>96</v>
      </c>
      <c r="G75" s="4">
        <v>30.436765999999999</v>
      </c>
      <c r="H75" s="4">
        <v>-96.798900000000003</v>
      </c>
      <c r="I75" s="4" t="s">
        <v>19</v>
      </c>
      <c r="J75" s="4"/>
      <c r="K75" s="1" t="s">
        <v>369</v>
      </c>
      <c r="M75" s="4"/>
      <c r="N75" s="4"/>
      <c r="O75" s="4"/>
      <c r="P75" s="4"/>
      <c r="Q75" s="2">
        <v>48</v>
      </c>
      <c r="R75" s="4" t="s">
        <v>21</v>
      </c>
      <c r="S75" s="2">
        <f t="shared" si="10"/>
        <v>48</v>
      </c>
      <c r="T75" s="2" t="str">
        <f t="shared" si="11"/>
        <v>Head of cattle - Chisholm</v>
      </c>
      <c r="U75" s="4" t="str">
        <f t="shared" si="12"/>
        <v>CC74</v>
      </c>
      <c r="V75" s="4" t="str">
        <f t="shared" si="13"/>
        <v>YES</v>
      </c>
      <c r="W75" s="4" t="str">
        <f t="shared" si="14"/>
        <v>YES</v>
      </c>
      <c r="X75" s="4"/>
      <c r="Y75" s="4"/>
      <c r="Z75" s="4"/>
      <c r="AA75" s="4"/>
      <c r="AC75" t="s">
        <v>370</v>
      </c>
      <c r="AD75" t="s">
        <v>365</v>
      </c>
      <c r="AE75" s="3" t="s">
        <v>366</v>
      </c>
      <c r="AF75" t="s">
        <v>19</v>
      </c>
      <c r="AG75">
        <v>30.436765999999999</v>
      </c>
      <c r="AH75">
        <v>-96.798900000000003</v>
      </c>
      <c r="AI75">
        <v>48</v>
      </c>
      <c r="AJ75" t="s">
        <v>21</v>
      </c>
    </row>
    <row r="76" spans="1:36" x14ac:dyDescent="0.3">
      <c r="A76" s="3" t="s">
        <v>371</v>
      </c>
      <c r="B76" t="s">
        <v>372</v>
      </c>
      <c r="C76" s="4" t="s">
        <v>373</v>
      </c>
      <c r="D76" s="4" t="s">
        <v>374</v>
      </c>
      <c r="E76" t="s">
        <v>375</v>
      </c>
      <c r="F76" t="s">
        <v>96</v>
      </c>
      <c r="G76" s="4">
        <v>30.511825999999999</v>
      </c>
      <c r="H76" s="4">
        <v>-97.689515999999998</v>
      </c>
      <c r="I76" s="4" t="s">
        <v>172</v>
      </c>
      <c r="J76" s="4"/>
      <c r="K76" s="1" t="s">
        <v>20</v>
      </c>
      <c r="M76" s="4"/>
      <c r="N76" s="4"/>
      <c r="O76" s="4"/>
      <c r="P76" s="4"/>
      <c r="Q76" s="2">
        <v>13</v>
      </c>
      <c r="R76" s="4" t="s">
        <v>21</v>
      </c>
      <c r="S76" s="2">
        <f t="shared" si="10"/>
        <v>13</v>
      </c>
      <c r="T76" s="2" t="str">
        <f t="shared" si="11"/>
        <v>Head of cattle - Chisholm</v>
      </c>
      <c r="U76" s="4" t="str">
        <f t="shared" si="12"/>
        <v>CC76</v>
      </c>
      <c r="V76" s="4" t="str">
        <f t="shared" si="13"/>
        <v>YES</v>
      </c>
      <c r="W76" s="4" t="str">
        <f t="shared" si="14"/>
        <v>YES</v>
      </c>
      <c r="X76" s="4"/>
      <c r="Y76" s="4"/>
      <c r="Z76" s="4"/>
      <c r="AA76" s="4"/>
      <c r="AC76" s="4" t="s">
        <v>376</v>
      </c>
      <c r="AE76" s="3" t="s">
        <v>377</v>
      </c>
      <c r="AF76" t="s">
        <v>172</v>
      </c>
      <c r="AG76">
        <v>30.272981000000001</v>
      </c>
      <c r="AH76">
        <v>-97.740302999999997</v>
      </c>
      <c r="AI76">
        <v>0</v>
      </c>
      <c r="AJ76" t="s">
        <v>21</v>
      </c>
    </row>
    <row r="77" spans="1:36" x14ac:dyDescent="0.3">
      <c r="A77" s="3" t="s">
        <v>378</v>
      </c>
      <c r="B77" t="s">
        <v>161</v>
      </c>
      <c r="C77" s="4" t="s">
        <v>379</v>
      </c>
      <c r="D77" s="4" t="s">
        <v>380</v>
      </c>
      <c r="E77" t="s">
        <v>381</v>
      </c>
      <c r="F77" t="s">
        <v>96</v>
      </c>
      <c r="G77" s="4">
        <v>30.636749999999999</v>
      </c>
      <c r="H77" s="4">
        <v>-97.67792</v>
      </c>
      <c r="I77" s="4" t="s">
        <v>19</v>
      </c>
      <c r="J77" s="4"/>
      <c r="K77" s="1" t="s">
        <v>165</v>
      </c>
      <c r="M77" s="4"/>
      <c r="N77" s="4"/>
      <c r="O77" s="4"/>
      <c r="P77" s="4"/>
      <c r="Q77" s="2">
        <v>5</v>
      </c>
      <c r="R77" s="4" t="s">
        <v>21</v>
      </c>
      <c r="S77" s="2">
        <f t="shared" si="10"/>
        <v>5</v>
      </c>
      <c r="T77" s="2" t="str">
        <f t="shared" si="11"/>
        <v>Head of cattle - Chisholm</v>
      </c>
      <c r="U77" s="4" t="str">
        <f t="shared" si="12"/>
        <v>CC77</v>
      </c>
      <c r="V77" s="4" t="str">
        <f t="shared" si="13"/>
        <v>YES</v>
      </c>
      <c r="W77" s="4" t="str">
        <f t="shared" si="14"/>
        <v>YES</v>
      </c>
      <c r="X77" s="4"/>
      <c r="Y77" s="4"/>
      <c r="Z77" s="4"/>
      <c r="AA77" s="4"/>
      <c r="AC77" t="s">
        <v>382</v>
      </c>
      <c r="AD77" t="s">
        <v>371</v>
      </c>
      <c r="AE77" s="3" t="s">
        <v>383</v>
      </c>
      <c r="AF77" t="s">
        <v>172</v>
      </c>
      <c r="AG77">
        <v>30.511825999999999</v>
      </c>
      <c r="AH77">
        <v>-97.689515999999998</v>
      </c>
      <c r="AI77">
        <v>13</v>
      </c>
      <c r="AJ77" t="s">
        <v>21</v>
      </c>
    </row>
    <row r="78" spans="1:36" x14ac:dyDescent="0.3">
      <c r="A78" s="3" t="s">
        <v>384</v>
      </c>
      <c r="B78" t="s">
        <v>385</v>
      </c>
      <c r="C78" s="4" t="s">
        <v>386</v>
      </c>
      <c r="D78" s="4" t="s">
        <v>387</v>
      </c>
      <c r="E78" t="s">
        <v>388</v>
      </c>
      <c r="F78" t="s">
        <v>96</v>
      </c>
      <c r="G78" s="4">
        <v>31.057687000000001</v>
      </c>
      <c r="H78" s="4">
        <v>-97.463144</v>
      </c>
      <c r="I78" s="4" t="s">
        <v>172</v>
      </c>
      <c r="J78" s="4"/>
      <c r="K78" s="1" t="s">
        <v>389</v>
      </c>
      <c r="M78" s="4"/>
      <c r="N78" s="4"/>
      <c r="O78" s="4"/>
      <c r="P78" s="4"/>
      <c r="Q78" s="2">
        <v>22</v>
      </c>
      <c r="R78" s="4" t="s">
        <v>21</v>
      </c>
      <c r="S78" s="2">
        <f t="shared" si="10"/>
        <v>22</v>
      </c>
      <c r="T78" s="2" t="str">
        <f t="shared" si="11"/>
        <v>Head of cattle - Chisholm</v>
      </c>
      <c r="U78" s="4" t="str">
        <f t="shared" si="12"/>
        <v>CC78</v>
      </c>
      <c r="V78" s="4" t="str">
        <f t="shared" si="13"/>
        <v>YES</v>
      </c>
      <c r="W78" s="4" t="str">
        <f t="shared" si="14"/>
        <v>YES</v>
      </c>
      <c r="X78" s="4"/>
      <c r="Y78" s="4"/>
      <c r="Z78" s="4"/>
      <c r="AA78" s="4"/>
      <c r="AC78" t="s">
        <v>390</v>
      </c>
      <c r="AD78" t="s">
        <v>378</v>
      </c>
      <c r="AE78" s="3" t="s">
        <v>161</v>
      </c>
      <c r="AF78" t="s">
        <v>19</v>
      </c>
      <c r="AG78">
        <v>30.636749999999999</v>
      </c>
      <c r="AH78">
        <v>-97.67792</v>
      </c>
      <c r="AI78">
        <v>5</v>
      </c>
      <c r="AJ78" t="s">
        <v>21</v>
      </c>
    </row>
    <row r="79" spans="1:36" x14ac:dyDescent="0.3">
      <c r="A79" s="3" t="s">
        <v>391</v>
      </c>
      <c r="B79" t="s">
        <v>392</v>
      </c>
      <c r="C79" s="4" t="s">
        <v>393</v>
      </c>
      <c r="D79" s="4" t="s">
        <v>394</v>
      </c>
      <c r="E79" t="s">
        <v>395</v>
      </c>
      <c r="F79" t="s">
        <v>96</v>
      </c>
      <c r="G79" s="4">
        <v>31.562147</v>
      </c>
      <c r="H79" s="4">
        <v>-97.126339999999999</v>
      </c>
      <c r="I79" s="4" t="s">
        <v>19</v>
      </c>
      <c r="J79" s="4"/>
      <c r="K79" s="1" t="s">
        <v>20</v>
      </c>
      <c r="M79" s="4"/>
      <c r="N79" s="4"/>
      <c r="O79" s="4"/>
      <c r="P79" s="4"/>
      <c r="Q79" s="2">
        <v>48</v>
      </c>
      <c r="R79" s="4" t="s">
        <v>21</v>
      </c>
      <c r="S79" s="2">
        <f t="shared" si="10"/>
        <v>48</v>
      </c>
      <c r="T79" s="2" t="str">
        <f t="shared" si="11"/>
        <v>Head of cattle - Chisholm</v>
      </c>
      <c r="U79" s="4" t="str">
        <f t="shared" si="12"/>
        <v>CC79</v>
      </c>
      <c r="V79" s="4" t="str">
        <f t="shared" si="13"/>
        <v>YES</v>
      </c>
      <c r="W79" s="4" t="str">
        <f t="shared" si="14"/>
        <v>YES</v>
      </c>
      <c r="X79" s="4"/>
      <c r="Y79" s="4"/>
      <c r="Z79" s="4"/>
      <c r="AA79" s="4"/>
      <c r="AC79" t="s">
        <v>396</v>
      </c>
      <c r="AD79" t="s">
        <v>384</v>
      </c>
      <c r="AE79" s="3" t="s">
        <v>385</v>
      </c>
      <c r="AF79" t="s">
        <v>172</v>
      </c>
      <c r="AG79">
        <v>31.057687000000001</v>
      </c>
      <c r="AH79">
        <v>-97.463144</v>
      </c>
      <c r="AI79">
        <v>22</v>
      </c>
      <c r="AJ79" t="s">
        <v>21</v>
      </c>
    </row>
    <row r="80" spans="1:36" x14ac:dyDescent="0.3">
      <c r="A80" s="3" t="s">
        <v>397</v>
      </c>
      <c r="B80" t="s">
        <v>398</v>
      </c>
      <c r="C80" s="4" t="s">
        <v>399</v>
      </c>
      <c r="D80" s="4" t="s">
        <v>400</v>
      </c>
      <c r="E80" t="s">
        <v>401</v>
      </c>
      <c r="F80" t="s">
        <v>96</v>
      </c>
      <c r="G80" s="4">
        <v>32.122841999999999</v>
      </c>
      <c r="H80" s="4">
        <v>-97.497110000000006</v>
      </c>
      <c r="I80" s="4" t="s">
        <v>402</v>
      </c>
      <c r="J80" s="4"/>
      <c r="K80" s="1" t="s">
        <v>20</v>
      </c>
      <c r="M80" s="4"/>
      <c r="N80" s="4"/>
      <c r="O80" s="4"/>
      <c r="P80" s="4"/>
      <c r="Q80" s="2">
        <v>21</v>
      </c>
      <c r="R80" s="4" t="s">
        <v>21</v>
      </c>
      <c r="S80" s="2">
        <f t="shared" si="10"/>
        <v>21</v>
      </c>
      <c r="T80" s="2" t="str">
        <f t="shared" si="11"/>
        <v>Head of cattle - Chisholm</v>
      </c>
      <c r="U80" s="4" t="str">
        <f t="shared" si="12"/>
        <v>CC80</v>
      </c>
      <c r="V80" s="4" t="str">
        <f t="shared" si="13"/>
        <v>YES</v>
      </c>
      <c r="W80" s="4" t="str">
        <f t="shared" si="14"/>
        <v>YES</v>
      </c>
      <c r="X80" s="4"/>
      <c r="Y80" s="4"/>
      <c r="Z80" s="4"/>
      <c r="AA80" s="4"/>
      <c r="AC80" t="s">
        <v>403</v>
      </c>
      <c r="AD80" t="s">
        <v>391</v>
      </c>
      <c r="AE80" s="3" t="s">
        <v>404</v>
      </c>
      <c r="AF80" t="s">
        <v>19</v>
      </c>
      <c r="AG80">
        <v>31.562147</v>
      </c>
      <c r="AH80">
        <v>-97.126339999999999</v>
      </c>
      <c r="AI80">
        <v>48</v>
      </c>
      <c r="AJ80" t="s">
        <v>21</v>
      </c>
    </row>
    <row r="81" spans="1:36" x14ac:dyDescent="0.3">
      <c r="A81" s="3" t="s">
        <v>405</v>
      </c>
      <c r="B81" t="s">
        <v>161</v>
      </c>
      <c r="C81" s="4" t="s">
        <v>246</v>
      </c>
      <c r="D81" s="4" t="s">
        <v>406</v>
      </c>
      <c r="E81" t="s">
        <v>407</v>
      </c>
      <c r="F81" t="s">
        <v>96</v>
      </c>
      <c r="G81" s="4">
        <v>32.323739000000003</v>
      </c>
      <c r="H81" s="4">
        <v>-97.447542999999996</v>
      </c>
      <c r="I81" s="4" t="s">
        <v>408</v>
      </c>
      <c r="J81" s="4"/>
      <c r="K81" s="1" t="s">
        <v>409</v>
      </c>
      <c r="M81" s="4"/>
      <c r="N81" s="4"/>
      <c r="O81" s="4"/>
      <c r="P81" s="4"/>
      <c r="Q81" s="2">
        <v>21</v>
      </c>
      <c r="R81" s="4" t="s">
        <v>21</v>
      </c>
      <c r="S81" s="2">
        <f t="shared" si="10"/>
        <v>21</v>
      </c>
      <c r="T81" s="2" t="str">
        <f t="shared" si="11"/>
        <v>Head of cattle - Chisholm</v>
      </c>
      <c r="U81" s="4" t="str">
        <f t="shared" si="12"/>
        <v>CC81</v>
      </c>
      <c r="V81" s="4" t="str">
        <f t="shared" si="13"/>
        <v>YES</v>
      </c>
      <c r="W81" s="4" t="str">
        <f t="shared" si="14"/>
        <v>YES</v>
      </c>
      <c r="X81" s="4"/>
      <c r="Y81" s="4"/>
      <c r="Z81" s="4"/>
      <c r="AA81" s="4"/>
      <c r="AC81" t="s">
        <v>410</v>
      </c>
      <c r="AD81" t="s">
        <v>397</v>
      </c>
      <c r="AE81" s="3" t="s">
        <v>398</v>
      </c>
      <c r="AF81" t="s">
        <v>402</v>
      </c>
      <c r="AG81">
        <v>32.122841999999999</v>
      </c>
      <c r="AH81">
        <v>-97.497110000000006</v>
      </c>
      <c r="AI81">
        <v>21</v>
      </c>
      <c r="AJ81" t="s">
        <v>21</v>
      </c>
    </row>
    <row r="82" spans="1:36" x14ac:dyDescent="0.3">
      <c r="A82" s="3" t="s">
        <v>411</v>
      </c>
      <c r="B82" t="s">
        <v>412</v>
      </c>
      <c r="C82" s="4" t="s">
        <v>413</v>
      </c>
      <c r="D82" s="4" t="s">
        <v>414</v>
      </c>
      <c r="E82" t="s">
        <v>415</v>
      </c>
      <c r="F82" t="s">
        <v>96</v>
      </c>
      <c r="G82" s="4">
        <v>32.516361000000003</v>
      </c>
      <c r="H82" s="4">
        <v>-96.821601999999999</v>
      </c>
      <c r="I82" s="4" t="s">
        <v>19</v>
      </c>
      <c r="J82" s="4"/>
      <c r="K82" s="1" t="s">
        <v>416</v>
      </c>
      <c r="M82" s="4"/>
      <c r="N82" s="4"/>
      <c r="O82" s="4"/>
      <c r="P82" s="4"/>
      <c r="Q82" s="2">
        <v>47</v>
      </c>
      <c r="R82" s="4" t="s">
        <v>21</v>
      </c>
      <c r="S82" s="2">
        <f t="shared" si="10"/>
        <v>47</v>
      </c>
      <c r="T82" s="2" t="str">
        <f t="shared" si="11"/>
        <v>Head of cattle - Chisholm</v>
      </c>
      <c r="U82" s="4" t="str">
        <f t="shared" si="12"/>
        <v>CC82</v>
      </c>
      <c r="V82" s="4" t="str">
        <f t="shared" si="13"/>
        <v>YES</v>
      </c>
      <c r="W82" s="4" t="str">
        <f t="shared" si="14"/>
        <v>YES</v>
      </c>
      <c r="X82" s="4"/>
      <c r="Y82" s="4"/>
      <c r="Z82" s="4"/>
      <c r="AA82" s="4"/>
      <c r="AC82" t="s">
        <v>417</v>
      </c>
      <c r="AD82" t="s">
        <v>405</v>
      </c>
      <c r="AE82" s="3" t="s">
        <v>161</v>
      </c>
      <c r="AF82" t="s">
        <v>408</v>
      </c>
      <c r="AG82">
        <v>32.323739000000003</v>
      </c>
      <c r="AH82">
        <v>-97.447542999999996</v>
      </c>
      <c r="AI82">
        <v>21</v>
      </c>
      <c r="AJ82" t="s">
        <v>21</v>
      </c>
    </row>
    <row r="83" spans="1:36" x14ac:dyDescent="0.3">
      <c r="A83" s="3" t="s">
        <v>418</v>
      </c>
      <c r="B83" t="s">
        <v>419</v>
      </c>
      <c r="C83" s="4" t="s">
        <v>169</v>
      </c>
      <c r="D83" s="4" t="s">
        <v>420</v>
      </c>
      <c r="E83" t="s">
        <v>421</v>
      </c>
      <c r="F83" t="s">
        <v>96</v>
      </c>
      <c r="G83" s="4">
        <v>33.762610000000002</v>
      </c>
      <c r="H83" s="4">
        <v>-96.531920999999997</v>
      </c>
      <c r="I83" s="4" t="s">
        <v>172</v>
      </c>
      <c r="J83" s="4" t="s">
        <v>422</v>
      </c>
      <c r="K83" s="1" t="s">
        <v>423</v>
      </c>
      <c r="M83" s="4"/>
      <c r="N83" s="4"/>
      <c r="O83" s="4"/>
      <c r="P83" s="4"/>
      <c r="Q83" s="2">
        <v>50</v>
      </c>
      <c r="R83" s="4" t="s">
        <v>424</v>
      </c>
      <c r="S83" s="2">
        <f t="shared" si="10"/>
        <v>50</v>
      </c>
      <c r="T83" s="2" t="str">
        <f t="shared" si="11"/>
        <v>Head of cattle - Chisholm only</v>
      </c>
      <c r="U83" s="4" t="str">
        <f t="shared" si="12"/>
        <v>CH01</v>
      </c>
      <c r="V83" s="4" t="str">
        <f t="shared" si="13"/>
        <v>YES</v>
      </c>
      <c r="W83" s="4" t="str">
        <f t="shared" si="14"/>
        <v>YES</v>
      </c>
      <c r="X83" s="4"/>
      <c r="Y83" s="4"/>
      <c r="Z83" s="4"/>
      <c r="AA83" s="4"/>
      <c r="AC83" t="s">
        <v>425</v>
      </c>
      <c r="AD83" t="s">
        <v>411</v>
      </c>
      <c r="AE83" s="3" t="s">
        <v>412</v>
      </c>
      <c r="AF83" t="s">
        <v>19</v>
      </c>
      <c r="AG83">
        <v>32.516361000000003</v>
      </c>
      <c r="AH83">
        <v>-96.821601999999999</v>
      </c>
      <c r="AI83">
        <v>47</v>
      </c>
      <c r="AJ83" t="s">
        <v>21</v>
      </c>
    </row>
    <row r="84" spans="1:36" x14ac:dyDescent="0.3">
      <c r="A84" s="3" t="s">
        <v>426</v>
      </c>
      <c r="B84" t="s">
        <v>427</v>
      </c>
      <c r="C84" s="4" t="s">
        <v>428</v>
      </c>
      <c r="D84" s="4" t="s">
        <v>429</v>
      </c>
      <c r="E84" t="s">
        <v>430</v>
      </c>
      <c r="F84" t="s">
        <v>18</v>
      </c>
      <c r="G84" s="4">
        <v>35.726225999999997</v>
      </c>
      <c r="H84" s="4">
        <v>-98.290779000000001</v>
      </c>
      <c r="I84" s="4" t="s">
        <v>172</v>
      </c>
      <c r="J84" s="4" t="s">
        <v>431</v>
      </c>
      <c r="K84" s="1" t="s">
        <v>432</v>
      </c>
      <c r="M84" s="4"/>
      <c r="N84" s="4"/>
      <c r="O84" s="4"/>
      <c r="P84" s="4"/>
      <c r="Q84" s="2">
        <v>50</v>
      </c>
      <c r="R84" s="4" t="s">
        <v>433</v>
      </c>
      <c r="S84" s="2">
        <f t="shared" si="10"/>
        <v>50</v>
      </c>
      <c r="T84" s="2" t="str">
        <f t="shared" si="11"/>
        <v>Head of cattle - for each trail</v>
      </c>
      <c r="U84" s="4" t="str">
        <f t="shared" si="12"/>
        <v>CH02</v>
      </c>
      <c r="V84" s="4" t="str">
        <f t="shared" si="13"/>
        <v>YES</v>
      </c>
      <c r="W84" s="4" t="str">
        <f t="shared" si="14"/>
        <v>YES</v>
      </c>
      <c r="X84" s="4"/>
      <c r="Y84" s="4"/>
      <c r="Z84" s="4"/>
      <c r="AA84" s="4"/>
      <c r="AC84" t="s">
        <v>434</v>
      </c>
      <c r="AD84" t="s">
        <v>418</v>
      </c>
      <c r="AE84" s="3" t="s">
        <v>419</v>
      </c>
      <c r="AF84" t="s">
        <v>172</v>
      </c>
      <c r="AG84">
        <v>33.762610000000002</v>
      </c>
      <c r="AH84">
        <v>-96.531920999999997</v>
      </c>
      <c r="AI84">
        <v>50</v>
      </c>
      <c r="AJ84" t="s">
        <v>424</v>
      </c>
    </row>
    <row r="85" spans="1:36" x14ac:dyDescent="0.3">
      <c r="A85" s="3" t="s">
        <v>435</v>
      </c>
      <c r="B85" t="s">
        <v>436</v>
      </c>
      <c r="C85" s="4" t="s">
        <v>437</v>
      </c>
      <c r="D85" s="4" t="s">
        <v>438</v>
      </c>
      <c r="E85" t="s">
        <v>248</v>
      </c>
      <c r="F85" t="s">
        <v>18</v>
      </c>
      <c r="G85" s="4">
        <v>35.861201999999999</v>
      </c>
      <c r="H85" s="4">
        <v>-97.932450000000003</v>
      </c>
      <c r="I85" s="4" t="s">
        <v>19</v>
      </c>
      <c r="J85" s="4"/>
      <c r="K85" s="1" t="s">
        <v>439</v>
      </c>
      <c r="M85" s="4"/>
      <c r="N85" s="4"/>
      <c r="O85" s="4"/>
      <c r="P85" s="4"/>
      <c r="Q85" s="7">
        <v>0.4</v>
      </c>
      <c r="R85" s="4" t="s">
        <v>440</v>
      </c>
      <c r="S85" s="2">
        <f t="shared" si="10"/>
        <v>0.4</v>
      </c>
      <c r="T85" s="2" t="str">
        <f t="shared" si="11"/>
        <v>$0.40 extra per head - Chisholm only</v>
      </c>
      <c r="U85" s="4" t="str">
        <f t="shared" si="12"/>
        <v>CH03</v>
      </c>
      <c r="V85" s="4" t="str">
        <f t="shared" si="13"/>
        <v>YES</v>
      </c>
      <c r="W85" s="4" t="str">
        <f t="shared" si="14"/>
        <v>YES</v>
      </c>
      <c r="X85" s="4"/>
      <c r="Y85" s="4"/>
      <c r="Z85" s="4"/>
      <c r="AA85" s="4"/>
      <c r="AC85" t="s">
        <v>441</v>
      </c>
      <c r="AD85" t="s">
        <v>426</v>
      </c>
      <c r="AE85" s="3" t="s">
        <v>427</v>
      </c>
      <c r="AF85" t="s">
        <v>172</v>
      </c>
      <c r="AG85">
        <v>35.726225999999997</v>
      </c>
      <c r="AH85">
        <v>-98.290779000000001</v>
      </c>
      <c r="AI85">
        <v>50</v>
      </c>
      <c r="AJ85" t="s">
        <v>433</v>
      </c>
    </row>
    <row r="86" spans="1:36" x14ac:dyDescent="0.3">
      <c r="A86" s="3" t="s">
        <v>442</v>
      </c>
      <c r="B86" t="s">
        <v>443</v>
      </c>
      <c r="C86" s="4" t="s">
        <v>444</v>
      </c>
      <c r="D86" s="4" t="s">
        <v>445</v>
      </c>
      <c r="E86" t="s">
        <v>324</v>
      </c>
      <c r="F86" t="s">
        <v>275</v>
      </c>
      <c r="G86" s="4">
        <v>37.702419999999996</v>
      </c>
      <c r="H86" s="4">
        <v>-97.298370000000006</v>
      </c>
      <c r="I86" s="4" t="s">
        <v>19</v>
      </c>
      <c r="J86" s="4"/>
      <c r="K86" s="1" t="s">
        <v>446</v>
      </c>
      <c r="M86" s="4"/>
      <c r="N86" s="4"/>
      <c r="O86" s="4"/>
      <c r="P86" s="4"/>
      <c r="Q86" s="7">
        <v>2.15</v>
      </c>
      <c r="R86" s="4" t="s">
        <v>447</v>
      </c>
      <c r="S86" s="2">
        <f t="shared" si="10"/>
        <v>2.15</v>
      </c>
      <c r="T86" s="2" t="str">
        <f t="shared" si="11"/>
        <v>$2.15 extra per head - Chisholm and Great Western only</v>
      </c>
      <c r="U86" s="4" t="str">
        <f t="shared" si="12"/>
        <v>CH04</v>
      </c>
      <c r="V86" s="4" t="str">
        <f t="shared" si="13"/>
        <v>YES</v>
      </c>
      <c r="W86" s="4" t="str">
        <f t="shared" si="14"/>
        <v>YES</v>
      </c>
      <c r="X86" s="4"/>
      <c r="Y86" s="4"/>
      <c r="Z86" s="4"/>
      <c r="AA86" s="4"/>
      <c r="AC86" t="s">
        <v>448</v>
      </c>
      <c r="AD86" t="s">
        <v>435</v>
      </c>
      <c r="AE86" s="3" t="s">
        <v>436</v>
      </c>
      <c r="AF86" t="s">
        <v>19</v>
      </c>
      <c r="AG86">
        <v>35.861201999999999</v>
      </c>
      <c r="AH86">
        <v>-97.932450000000003</v>
      </c>
      <c r="AI86">
        <v>0.4</v>
      </c>
      <c r="AJ86" t="s">
        <v>440</v>
      </c>
    </row>
    <row r="87" spans="1:36" x14ac:dyDescent="0.3">
      <c r="A87" s="3" t="s">
        <v>449</v>
      </c>
      <c r="B87" t="s">
        <v>450</v>
      </c>
      <c r="C87" s="4" t="s">
        <v>451</v>
      </c>
      <c r="D87" s="4" t="s">
        <v>452</v>
      </c>
      <c r="E87" t="s">
        <v>453</v>
      </c>
      <c r="F87" t="s">
        <v>454</v>
      </c>
      <c r="G87" s="4">
        <v>40.943708000000001</v>
      </c>
      <c r="H87" s="4">
        <v>-90.369904000000005</v>
      </c>
      <c r="I87" s="4" t="s">
        <v>19</v>
      </c>
      <c r="J87" s="4"/>
      <c r="K87" s="1" t="s">
        <v>455</v>
      </c>
      <c r="M87" s="4"/>
      <c r="N87" s="4"/>
      <c r="O87" s="4"/>
      <c r="P87" s="4"/>
      <c r="Q87" s="2">
        <v>1000</v>
      </c>
      <c r="R87" s="4" t="s">
        <v>456</v>
      </c>
      <c r="S87" s="2">
        <f t="shared" si="10"/>
        <v>1000</v>
      </c>
      <c r="T87" s="2" t="str">
        <f t="shared" si="11"/>
        <v>head of cattle - Chisholm only</v>
      </c>
      <c r="U87" s="4" t="str">
        <f t="shared" si="12"/>
        <v>CH05</v>
      </c>
      <c r="V87" s="4" t="str">
        <f t="shared" si="13"/>
        <v>YES</v>
      </c>
      <c r="W87" s="4" t="str">
        <f t="shared" si="14"/>
        <v>YES</v>
      </c>
      <c r="X87" s="4"/>
      <c r="Y87" s="4"/>
      <c r="Z87" s="4"/>
      <c r="AA87" s="4"/>
      <c r="AC87" t="s">
        <v>457</v>
      </c>
      <c r="AD87" t="s">
        <v>442</v>
      </c>
      <c r="AE87" s="3" t="s">
        <v>443</v>
      </c>
      <c r="AF87" t="s">
        <v>19</v>
      </c>
      <c r="AG87">
        <v>37.702419999999996</v>
      </c>
      <c r="AH87">
        <v>-97.298370000000006</v>
      </c>
      <c r="AI87">
        <v>2.15</v>
      </c>
      <c r="AJ87" t="s">
        <v>447</v>
      </c>
    </row>
    <row r="88" spans="1:36" x14ac:dyDescent="0.3">
      <c r="A88" s="3" t="s">
        <v>458</v>
      </c>
      <c r="B88" t="s">
        <v>459</v>
      </c>
      <c r="C88" s="4" t="s">
        <v>460</v>
      </c>
      <c r="D88" s="4" t="s">
        <v>461</v>
      </c>
      <c r="E88" t="s">
        <v>462</v>
      </c>
      <c r="F88" t="s">
        <v>96</v>
      </c>
      <c r="G88" s="4">
        <v>29.728093000000001</v>
      </c>
      <c r="H88" s="4">
        <v>-99.071341000000004</v>
      </c>
      <c r="I88" s="4" t="s">
        <v>19</v>
      </c>
      <c r="J88" s="4"/>
      <c r="K88" s="1" t="s">
        <v>463</v>
      </c>
      <c r="M88" s="4"/>
      <c r="N88" s="4"/>
      <c r="O88" s="4"/>
      <c r="P88" s="4"/>
      <c r="Q88" s="7">
        <v>0.75</v>
      </c>
      <c r="R88" s="4" t="s">
        <v>464</v>
      </c>
      <c r="S88" s="2">
        <f t="shared" si="10"/>
        <v>0.75</v>
      </c>
      <c r="T88" s="2" t="str">
        <f t="shared" si="11"/>
        <v>$0.75 extra per head - for each trail</v>
      </c>
      <c r="U88" s="4" t="str">
        <f t="shared" si="12"/>
        <v>CH06</v>
      </c>
      <c r="V88" s="4" t="str">
        <f t="shared" si="13"/>
        <v>YES</v>
      </c>
      <c r="W88" s="4" t="str">
        <f t="shared" si="14"/>
        <v>YES</v>
      </c>
      <c r="X88" s="4"/>
      <c r="Y88" s="4"/>
      <c r="Z88" s="4"/>
      <c r="AA88" s="4"/>
      <c r="AC88" t="s">
        <v>465</v>
      </c>
      <c r="AD88" t="s">
        <v>449</v>
      </c>
      <c r="AE88" s="3" t="s">
        <v>450</v>
      </c>
      <c r="AF88" t="s">
        <v>19</v>
      </c>
      <c r="AG88">
        <v>40.943708000000001</v>
      </c>
      <c r="AH88">
        <v>-90.369904000000005</v>
      </c>
      <c r="AI88">
        <v>1000</v>
      </c>
      <c r="AJ88" t="s">
        <v>456</v>
      </c>
    </row>
    <row r="89" spans="1:36" x14ac:dyDescent="0.3">
      <c r="A89" s="3" t="s">
        <v>466</v>
      </c>
      <c r="B89" t="s">
        <v>467</v>
      </c>
      <c r="C89" s="4" t="s">
        <v>468</v>
      </c>
      <c r="D89" s="4" t="s">
        <v>469</v>
      </c>
      <c r="E89" t="s">
        <v>470</v>
      </c>
      <c r="F89" t="s">
        <v>96</v>
      </c>
      <c r="G89" s="4">
        <v>29.890532</v>
      </c>
      <c r="H89" s="4">
        <v>-97.669307000000003</v>
      </c>
      <c r="I89" s="4" t="s">
        <v>172</v>
      </c>
      <c r="J89" s="4"/>
      <c r="K89" s="1" t="s">
        <v>471</v>
      </c>
      <c r="M89" s="4"/>
      <c r="N89" s="4"/>
      <c r="O89" s="4"/>
      <c r="P89" s="4"/>
      <c r="Q89" s="2">
        <v>500</v>
      </c>
      <c r="R89" s="4" t="s">
        <v>472</v>
      </c>
      <c r="S89" s="2">
        <f t="shared" si="10"/>
        <v>500</v>
      </c>
      <c r="T89" s="2" t="str">
        <f t="shared" si="11"/>
        <v>head of cattle - Chisholm and Shawnee only</v>
      </c>
      <c r="U89" s="4" t="str">
        <f t="shared" si="12"/>
        <v>CH07</v>
      </c>
      <c r="V89" s="4" t="str">
        <f t="shared" si="13"/>
        <v>YES</v>
      </c>
      <c r="W89" s="4" t="str">
        <f t="shared" si="14"/>
        <v>YES</v>
      </c>
      <c r="X89" s="4"/>
      <c r="Y89" s="4"/>
      <c r="Z89" s="4"/>
      <c r="AA89" s="4"/>
      <c r="AC89" t="s">
        <v>473</v>
      </c>
      <c r="AD89" t="s">
        <v>458</v>
      </c>
      <c r="AE89" s="3" t="s">
        <v>459</v>
      </c>
      <c r="AF89" t="s">
        <v>19</v>
      </c>
      <c r="AG89">
        <v>29.728093000000001</v>
      </c>
      <c r="AH89">
        <v>-99.071341000000004</v>
      </c>
      <c r="AI89">
        <v>0.75</v>
      </c>
      <c r="AJ89" t="s">
        <v>464</v>
      </c>
    </row>
    <row r="90" spans="1:36" x14ac:dyDescent="0.3">
      <c r="A90" s="3" t="s">
        <v>474</v>
      </c>
      <c r="B90" t="s">
        <v>475</v>
      </c>
      <c r="C90" s="4" t="s">
        <v>476</v>
      </c>
      <c r="D90" s="4" t="s">
        <v>477</v>
      </c>
      <c r="E90" t="s">
        <v>478</v>
      </c>
      <c r="F90" t="s">
        <v>96</v>
      </c>
      <c r="G90" s="4">
        <v>32.787996</v>
      </c>
      <c r="H90" s="4">
        <v>-97.099586000000002</v>
      </c>
      <c r="I90" s="4" t="s">
        <v>172</v>
      </c>
      <c r="J90" s="4"/>
      <c r="K90" s="1" t="s">
        <v>479</v>
      </c>
      <c r="M90" s="4"/>
      <c r="N90" s="4"/>
      <c r="O90" s="4"/>
      <c r="P90" s="4"/>
      <c r="Q90" s="7">
        <v>0.4</v>
      </c>
      <c r="R90" s="4" t="s">
        <v>440</v>
      </c>
      <c r="S90" s="2">
        <f t="shared" si="10"/>
        <v>0.4</v>
      </c>
      <c r="T90" s="2" t="str">
        <f t="shared" si="11"/>
        <v>$0.40 extra per head - Chisholm only</v>
      </c>
      <c r="U90" s="4" t="str">
        <f t="shared" si="12"/>
        <v>CH08</v>
      </c>
      <c r="V90" s="4" t="str">
        <f t="shared" si="13"/>
        <v>YES</v>
      </c>
      <c r="W90" s="4" t="str">
        <f t="shared" si="14"/>
        <v>YES</v>
      </c>
      <c r="X90" s="4"/>
      <c r="Y90" s="4"/>
      <c r="Z90" s="4"/>
      <c r="AA90" s="4"/>
      <c r="AC90" t="s">
        <v>480</v>
      </c>
      <c r="AD90" t="s">
        <v>466</v>
      </c>
      <c r="AE90" s="3" t="s">
        <v>467</v>
      </c>
      <c r="AF90" t="s">
        <v>172</v>
      </c>
      <c r="AG90">
        <v>29.890532</v>
      </c>
      <c r="AH90">
        <v>-97.669307000000003</v>
      </c>
      <c r="AI90">
        <v>500</v>
      </c>
      <c r="AJ90" t="s">
        <v>472</v>
      </c>
    </row>
    <row r="91" spans="1:36" x14ac:dyDescent="0.3">
      <c r="A91" s="3" t="s">
        <v>481</v>
      </c>
      <c r="B91" t="s">
        <v>482</v>
      </c>
      <c r="C91" s="4" t="s">
        <v>483</v>
      </c>
      <c r="D91" s="4" t="s">
        <v>484</v>
      </c>
      <c r="E91" t="s">
        <v>95</v>
      </c>
      <c r="F91" t="s">
        <v>96</v>
      </c>
      <c r="G91" s="4">
        <v>33.874786</v>
      </c>
      <c r="H91" s="4">
        <v>-97.805985000000007</v>
      </c>
      <c r="I91" s="4" t="s">
        <v>172</v>
      </c>
      <c r="J91" s="4"/>
      <c r="K91" s="1" t="s">
        <v>485</v>
      </c>
      <c r="M91" s="4"/>
      <c r="N91" s="4"/>
      <c r="O91" s="4"/>
      <c r="P91" s="4"/>
      <c r="Q91" s="7">
        <v>21</v>
      </c>
      <c r="R91" s="4" t="s">
        <v>486</v>
      </c>
      <c r="S91" s="2">
        <f t="shared" si="10"/>
        <v>21</v>
      </c>
      <c r="T91" s="2" t="str">
        <f t="shared" si="11"/>
        <v>$ per head - Chisholm</v>
      </c>
      <c r="U91" s="4" t="str">
        <f t="shared" si="12"/>
        <v>CM01</v>
      </c>
      <c r="V91" s="4" t="str">
        <f t="shared" si="13"/>
        <v>YES</v>
      </c>
      <c r="W91" s="4" t="str">
        <f t="shared" si="14"/>
        <v>YES</v>
      </c>
      <c r="X91" s="4"/>
      <c r="Y91" s="4"/>
      <c r="Z91" s="4"/>
      <c r="AA91" s="4"/>
      <c r="AC91" t="s">
        <v>487</v>
      </c>
      <c r="AD91" t="s">
        <v>474</v>
      </c>
      <c r="AE91" s="3" t="s">
        <v>475</v>
      </c>
      <c r="AF91" t="s">
        <v>172</v>
      </c>
      <c r="AG91">
        <v>32.787996</v>
      </c>
      <c r="AH91">
        <v>-97.099586000000002</v>
      </c>
      <c r="AI91">
        <v>0.4</v>
      </c>
      <c r="AJ91" t="s">
        <v>440</v>
      </c>
    </row>
    <row r="92" spans="1:36" x14ac:dyDescent="0.3">
      <c r="A92" s="3" t="s">
        <v>488</v>
      </c>
      <c r="B92" t="s">
        <v>489</v>
      </c>
      <c r="C92" s="4" t="s">
        <v>490</v>
      </c>
      <c r="D92" s="4" t="s">
        <v>491</v>
      </c>
      <c r="E92" t="s">
        <v>492</v>
      </c>
      <c r="F92" t="s">
        <v>18</v>
      </c>
      <c r="G92" s="4">
        <v>34.245278999999996</v>
      </c>
      <c r="H92" s="4">
        <v>-97.922315999999995</v>
      </c>
      <c r="I92" s="4" t="s">
        <v>172</v>
      </c>
      <c r="J92" s="4"/>
      <c r="K92" s="1" t="s">
        <v>190</v>
      </c>
      <c r="M92" s="4"/>
      <c r="N92" s="4"/>
      <c r="O92" s="4"/>
      <c r="P92" s="4"/>
      <c r="Q92" s="7">
        <v>19</v>
      </c>
      <c r="R92" s="4" t="s">
        <v>486</v>
      </c>
      <c r="S92" s="2">
        <f t="shared" si="10"/>
        <v>19</v>
      </c>
      <c r="T92" s="2" t="str">
        <f t="shared" si="11"/>
        <v>$ per head - Chisholm</v>
      </c>
      <c r="U92" s="4" t="str">
        <f t="shared" si="12"/>
        <v>CM02</v>
      </c>
      <c r="V92" s="4" t="str">
        <f t="shared" si="13"/>
        <v>YES</v>
      </c>
      <c r="W92" s="4" t="str">
        <f t="shared" si="14"/>
        <v>YES</v>
      </c>
      <c r="X92" s="4"/>
      <c r="Y92" s="4"/>
      <c r="Z92" s="4"/>
      <c r="AA92" s="4"/>
      <c r="AC92" t="s">
        <v>493</v>
      </c>
      <c r="AD92" t="s">
        <v>481</v>
      </c>
      <c r="AE92" s="3" t="s">
        <v>482</v>
      </c>
      <c r="AF92" t="s">
        <v>172</v>
      </c>
      <c r="AG92">
        <v>33.874786</v>
      </c>
      <c r="AH92">
        <v>-97.805985000000007</v>
      </c>
      <c r="AI92">
        <v>21</v>
      </c>
      <c r="AJ92" t="s">
        <v>486</v>
      </c>
    </row>
    <row r="93" spans="1:36" x14ac:dyDescent="0.3">
      <c r="A93" s="3" t="s">
        <v>494</v>
      </c>
      <c r="B93" t="s">
        <v>495</v>
      </c>
      <c r="C93" s="4" t="s">
        <v>496</v>
      </c>
      <c r="D93" s="4" t="s">
        <v>497</v>
      </c>
      <c r="E93" t="s">
        <v>17</v>
      </c>
      <c r="F93" t="s">
        <v>18</v>
      </c>
      <c r="G93" s="4">
        <v>34.515101000000001</v>
      </c>
      <c r="H93" s="4">
        <v>-97.983952000000002</v>
      </c>
      <c r="I93" s="4" t="s">
        <v>172</v>
      </c>
      <c r="J93" s="4"/>
      <c r="K93" s="1" t="s">
        <v>498</v>
      </c>
      <c r="M93" s="4"/>
      <c r="N93" s="4"/>
      <c r="O93" s="4"/>
      <c r="P93" s="4"/>
      <c r="Q93" s="7">
        <v>20</v>
      </c>
      <c r="R93" s="4" t="s">
        <v>486</v>
      </c>
      <c r="S93" s="2">
        <f t="shared" si="10"/>
        <v>20</v>
      </c>
      <c r="T93" s="2" t="str">
        <f t="shared" si="11"/>
        <v>$ per head - Chisholm</v>
      </c>
      <c r="U93" s="4" t="str">
        <f t="shared" si="12"/>
        <v>CM03</v>
      </c>
      <c r="V93" s="4" t="str">
        <f t="shared" si="13"/>
        <v>YES</v>
      </c>
      <c r="W93" s="4" t="str">
        <f t="shared" si="14"/>
        <v>YES</v>
      </c>
      <c r="X93" s="4"/>
      <c r="Y93" s="4"/>
      <c r="Z93" s="4"/>
      <c r="AA93" s="4"/>
      <c r="AC93" t="s">
        <v>499</v>
      </c>
      <c r="AD93" t="s">
        <v>488</v>
      </c>
      <c r="AE93" s="3" t="s">
        <v>489</v>
      </c>
      <c r="AF93" t="s">
        <v>172</v>
      </c>
      <c r="AG93">
        <v>34.245278999999996</v>
      </c>
      <c r="AH93">
        <v>-97.922315999999995</v>
      </c>
      <c r="AI93">
        <v>19</v>
      </c>
      <c r="AJ93" t="s">
        <v>486</v>
      </c>
    </row>
    <row r="94" spans="1:36" x14ac:dyDescent="0.3">
      <c r="A94" s="3" t="s">
        <v>500</v>
      </c>
      <c r="B94" t="s">
        <v>501</v>
      </c>
      <c r="C94" s="4" t="s">
        <v>15</v>
      </c>
      <c r="D94" s="4" t="s">
        <v>502</v>
      </c>
      <c r="E94" t="s">
        <v>503</v>
      </c>
      <c r="F94" t="s">
        <v>18</v>
      </c>
      <c r="G94" s="4">
        <v>34.991644000000001</v>
      </c>
      <c r="H94" s="4">
        <v>-97.899665999999996</v>
      </c>
      <c r="I94" s="4" t="s">
        <v>172</v>
      </c>
      <c r="J94" s="4"/>
      <c r="K94" s="1" t="s">
        <v>504</v>
      </c>
      <c r="M94" s="4"/>
      <c r="N94" s="4"/>
      <c r="O94" s="4"/>
      <c r="P94" s="4"/>
      <c r="Q94" s="7">
        <v>22</v>
      </c>
      <c r="R94" s="4" t="s">
        <v>486</v>
      </c>
      <c r="S94" s="2">
        <f t="shared" si="10"/>
        <v>22</v>
      </c>
      <c r="T94" s="2" t="str">
        <f t="shared" si="11"/>
        <v>$ per head - Chisholm</v>
      </c>
      <c r="U94" s="4" t="str">
        <f t="shared" si="12"/>
        <v>CM04</v>
      </c>
      <c r="V94" s="4" t="str">
        <f t="shared" si="13"/>
        <v>YES</v>
      </c>
      <c r="W94" s="4" t="str">
        <f t="shared" si="14"/>
        <v>YES</v>
      </c>
      <c r="X94" s="4"/>
      <c r="Y94" s="4"/>
      <c r="Z94" s="4"/>
      <c r="AA94" s="4"/>
      <c r="AC94" t="s">
        <v>505</v>
      </c>
      <c r="AD94" t="s">
        <v>494</v>
      </c>
      <c r="AE94" s="3" t="s">
        <v>495</v>
      </c>
      <c r="AF94" t="s">
        <v>172</v>
      </c>
      <c r="AG94">
        <v>34.515101000000001</v>
      </c>
      <c r="AH94">
        <v>-97.983952000000002</v>
      </c>
      <c r="AI94">
        <v>20</v>
      </c>
      <c r="AJ94" t="s">
        <v>486</v>
      </c>
    </row>
    <row r="95" spans="1:36" x14ac:dyDescent="0.3">
      <c r="A95" s="3" t="s">
        <v>506</v>
      </c>
      <c r="B95" t="s">
        <v>507</v>
      </c>
      <c r="C95" s="4" t="s">
        <v>508</v>
      </c>
      <c r="D95" s="4" t="s">
        <v>509</v>
      </c>
      <c r="E95" t="s">
        <v>510</v>
      </c>
      <c r="F95" t="s">
        <v>275</v>
      </c>
      <c r="G95" s="4">
        <v>37.347858000000002</v>
      </c>
      <c r="H95" s="4">
        <v>-96.449725000000001</v>
      </c>
      <c r="I95" s="4" t="s">
        <v>19</v>
      </c>
      <c r="J95" s="4" t="s">
        <v>511</v>
      </c>
      <c r="K95" s="1" t="s">
        <v>512</v>
      </c>
      <c r="M95" s="4"/>
      <c r="N95" s="4"/>
      <c r="O95" s="4"/>
      <c r="P95" s="4"/>
      <c r="Q95" s="7">
        <v>33</v>
      </c>
      <c r="R95" s="4" t="s">
        <v>486</v>
      </c>
      <c r="S95" s="2">
        <f t="shared" si="10"/>
        <v>33</v>
      </c>
      <c r="T95" s="2" t="str">
        <f t="shared" si="11"/>
        <v>$ per head - Chisholm</v>
      </c>
      <c r="U95" s="4" t="str">
        <f t="shared" si="12"/>
        <v>CM05</v>
      </c>
      <c r="V95" s="4" t="str">
        <f t="shared" si="13"/>
        <v>YES</v>
      </c>
      <c r="W95" s="4" t="str">
        <f t="shared" si="14"/>
        <v>YES</v>
      </c>
      <c r="X95" s="4"/>
      <c r="Y95" s="4"/>
      <c r="Z95" s="4"/>
      <c r="AA95" s="4"/>
      <c r="AC95" t="s">
        <v>513</v>
      </c>
      <c r="AD95" t="s">
        <v>500</v>
      </c>
      <c r="AE95" s="3" t="s">
        <v>501</v>
      </c>
      <c r="AF95" t="s">
        <v>172</v>
      </c>
      <c r="AG95">
        <v>34.991644000000001</v>
      </c>
      <c r="AH95">
        <v>-97.899665999999996</v>
      </c>
      <c r="AI95">
        <v>22</v>
      </c>
      <c r="AJ95" t="s">
        <v>486</v>
      </c>
    </row>
    <row r="96" spans="1:36" x14ac:dyDescent="0.3">
      <c r="A96" s="3" t="s">
        <v>514</v>
      </c>
      <c r="B96" t="s">
        <v>515</v>
      </c>
      <c r="C96" s="4" t="s">
        <v>516</v>
      </c>
      <c r="D96" s="4" t="s">
        <v>517</v>
      </c>
      <c r="E96" t="s">
        <v>324</v>
      </c>
      <c r="F96" t="s">
        <v>275</v>
      </c>
      <c r="G96" s="4">
        <v>37.685426999999997</v>
      </c>
      <c r="H96" s="4">
        <v>-97.344638000000003</v>
      </c>
      <c r="I96" s="4" t="s">
        <v>19</v>
      </c>
      <c r="J96" s="4"/>
      <c r="K96" s="1" t="s">
        <v>518</v>
      </c>
      <c r="M96" s="4"/>
      <c r="N96" s="4"/>
      <c r="O96" s="4"/>
      <c r="P96" s="4"/>
      <c r="Q96" s="7">
        <v>34</v>
      </c>
      <c r="R96" s="4" t="s">
        <v>486</v>
      </c>
      <c r="S96" s="2">
        <f t="shared" si="10"/>
        <v>34</v>
      </c>
      <c r="T96" s="2" t="str">
        <f t="shared" si="11"/>
        <v>$ per head - Chisholm</v>
      </c>
      <c r="U96" s="4" t="str">
        <f t="shared" si="12"/>
        <v>CM06</v>
      </c>
      <c r="V96" s="4" t="str">
        <f t="shared" si="13"/>
        <v>YES</v>
      </c>
      <c r="W96" s="4" t="str">
        <f t="shared" si="14"/>
        <v>YES</v>
      </c>
      <c r="X96" s="4"/>
      <c r="Y96" s="4"/>
      <c r="Z96" s="4"/>
      <c r="AA96" s="4"/>
      <c r="AC96" t="s">
        <v>519</v>
      </c>
      <c r="AD96" t="s">
        <v>506</v>
      </c>
      <c r="AE96" s="3" t="s">
        <v>507</v>
      </c>
      <c r="AF96" t="s">
        <v>19</v>
      </c>
      <c r="AG96">
        <v>37.347858000000002</v>
      </c>
      <c r="AH96">
        <v>-96.449725000000001</v>
      </c>
      <c r="AI96">
        <v>33</v>
      </c>
      <c r="AJ96" t="s">
        <v>486</v>
      </c>
    </row>
    <row r="97" spans="1:36" x14ac:dyDescent="0.3">
      <c r="A97" s="3" t="s">
        <v>520</v>
      </c>
      <c r="B97" t="s">
        <v>2168</v>
      </c>
      <c r="C97" s="4" t="s">
        <v>521</v>
      </c>
      <c r="D97" s="4" t="s">
        <v>522</v>
      </c>
      <c r="E97" t="s">
        <v>523</v>
      </c>
      <c r="F97" t="s">
        <v>524</v>
      </c>
      <c r="G97" s="4">
        <v>41.105119999999999</v>
      </c>
      <c r="H97" s="4">
        <v>-101.720247</v>
      </c>
      <c r="I97" s="4" t="s">
        <v>19</v>
      </c>
      <c r="J97" s="4"/>
      <c r="K97" s="1" t="s">
        <v>2169</v>
      </c>
      <c r="M97" s="4"/>
      <c r="N97" s="4"/>
      <c r="O97" s="4"/>
      <c r="P97" s="4"/>
      <c r="Q97" s="7">
        <v>55</v>
      </c>
      <c r="R97" s="4" t="s">
        <v>486</v>
      </c>
      <c r="S97" s="2">
        <f t="shared" si="10"/>
        <v>55</v>
      </c>
      <c r="T97" s="2" t="str">
        <f t="shared" si="11"/>
        <v>$ per head - Chisholm</v>
      </c>
      <c r="U97" s="4" t="str">
        <f t="shared" si="12"/>
        <v>CM07</v>
      </c>
      <c r="V97" s="4" t="str">
        <f t="shared" si="13"/>
        <v>YES</v>
      </c>
      <c r="W97" s="4" t="str">
        <f t="shared" si="14"/>
        <v>YES</v>
      </c>
      <c r="X97" s="4"/>
      <c r="Y97" s="4"/>
      <c r="Z97" s="4"/>
      <c r="AA97" s="4"/>
      <c r="AC97" t="s">
        <v>525</v>
      </c>
      <c r="AD97" t="s">
        <v>514</v>
      </c>
      <c r="AE97" s="3" t="s">
        <v>515</v>
      </c>
      <c r="AF97" t="s">
        <v>19</v>
      </c>
      <c r="AG97">
        <v>37.685426999999997</v>
      </c>
      <c r="AH97">
        <v>-97.344638000000003</v>
      </c>
      <c r="AI97">
        <v>34</v>
      </c>
      <c r="AJ97" t="s">
        <v>486</v>
      </c>
    </row>
    <row r="98" spans="1:36" x14ac:dyDescent="0.3">
      <c r="A98" s="3" t="s">
        <v>526</v>
      </c>
      <c r="B98" t="s">
        <v>527</v>
      </c>
      <c r="C98" s="4" t="s">
        <v>528</v>
      </c>
      <c r="D98" s="4" t="s">
        <v>529</v>
      </c>
      <c r="E98" t="s">
        <v>331</v>
      </c>
      <c r="F98" t="s">
        <v>275</v>
      </c>
      <c r="G98" s="4">
        <v>38.917202000000003</v>
      </c>
      <c r="H98" s="4">
        <v>-97.213776999999993</v>
      </c>
      <c r="I98" s="4" t="s">
        <v>19</v>
      </c>
      <c r="J98" s="4" t="s">
        <v>530</v>
      </c>
      <c r="K98" s="8" t="s">
        <v>531</v>
      </c>
      <c r="M98" s="4"/>
      <c r="N98" s="4"/>
      <c r="O98" s="4"/>
      <c r="P98" s="4"/>
      <c r="Q98" s="7">
        <v>40</v>
      </c>
      <c r="R98" s="4" t="s">
        <v>486</v>
      </c>
      <c r="S98" s="2">
        <f t="shared" ref="S98:S129" si="15">VLOOKUP(A98,$AD$2:$AJ$293,6,FALSE)</f>
        <v>40</v>
      </c>
      <c r="T98" s="2" t="str">
        <f t="shared" ref="T98:T129" si="16">VLOOKUP(A98,$AD$2:$AJ$293,7,FALSE)</f>
        <v>$ per head - Chisholm</v>
      </c>
      <c r="U98" s="4" t="str">
        <f t="shared" ref="U98:U129" si="17">VLOOKUP(A98,$AD$2:$AJ$293,1,FALSE)</f>
        <v>CM08</v>
      </c>
      <c r="V98" s="4" t="str">
        <f t="shared" ref="V98:V129" si="18">IF((VLOOKUP(U98,$AD$2:$AJ$293,4,FALSE))=G98,"YES","NO")</f>
        <v>YES</v>
      </c>
      <c r="W98" s="4" t="str">
        <f t="shared" ref="W98:W129" si="19">IF((VLOOKUP(U98,$AD$2:$AJ$293,5,FALSE))=H98,"YES","NO")</f>
        <v>YES</v>
      </c>
      <c r="X98" s="4"/>
      <c r="Y98" s="4"/>
      <c r="Z98" s="4"/>
      <c r="AA98" s="4"/>
      <c r="AC98" t="s">
        <v>532</v>
      </c>
      <c r="AD98" t="s">
        <v>520</v>
      </c>
      <c r="AE98" s="3" t="s">
        <v>161</v>
      </c>
      <c r="AF98" t="s">
        <v>19</v>
      </c>
      <c r="AG98">
        <v>41.105119999999999</v>
      </c>
      <c r="AH98">
        <v>-101.720247</v>
      </c>
      <c r="AI98">
        <v>55</v>
      </c>
      <c r="AJ98" t="s">
        <v>486</v>
      </c>
    </row>
    <row r="99" spans="1:36" x14ac:dyDescent="0.3">
      <c r="A99" s="3" t="s">
        <v>533</v>
      </c>
      <c r="B99" t="s">
        <v>534</v>
      </c>
      <c r="C99" s="4" t="s">
        <v>535</v>
      </c>
      <c r="D99" s="4" t="s">
        <v>536</v>
      </c>
      <c r="E99" s="4" t="s">
        <v>537</v>
      </c>
      <c r="F99" s="4" t="s">
        <v>18</v>
      </c>
      <c r="G99" s="4">
        <v>35.453020000000002</v>
      </c>
      <c r="H99" s="4">
        <v>-97.554828000000001</v>
      </c>
      <c r="I99" s="4" t="s">
        <v>19</v>
      </c>
      <c r="J99" s="4"/>
      <c r="K99" s="1" t="s">
        <v>538</v>
      </c>
      <c r="M99" s="4"/>
      <c r="N99" s="4"/>
      <c r="O99" s="4"/>
      <c r="P99" s="4"/>
      <c r="Q99" s="7">
        <v>24</v>
      </c>
      <c r="R99" s="4" t="s">
        <v>486</v>
      </c>
      <c r="S99" s="2">
        <f t="shared" si="15"/>
        <v>24</v>
      </c>
      <c r="T99" s="2" t="str">
        <f t="shared" si="16"/>
        <v>$ per head - Chisholm</v>
      </c>
      <c r="U99" s="4" t="str">
        <f t="shared" si="17"/>
        <v>CM09</v>
      </c>
      <c r="V99" s="4" t="str">
        <f t="shared" si="18"/>
        <v>YES</v>
      </c>
      <c r="W99" s="4" t="str">
        <f t="shared" si="19"/>
        <v>YES</v>
      </c>
      <c r="X99" s="4"/>
      <c r="Y99" s="4"/>
      <c r="Z99" s="4"/>
      <c r="AA99" s="4"/>
      <c r="AC99" t="s">
        <v>539</v>
      </c>
      <c r="AD99" t="s">
        <v>526</v>
      </c>
      <c r="AE99" s="3" t="s">
        <v>527</v>
      </c>
      <c r="AF99" t="s">
        <v>19</v>
      </c>
      <c r="AG99">
        <v>38.917202000000003</v>
      </c>
      <c r="AH99">
        <v>-97.213776999999993</v>
      </c>
      <c r="AI99">
        <v>40</v>
      </c>
      <c r="AJ99" t="s">
        <v>486</v>
      </c>
    </row>
    <row r="100" spans="1:36" x14ac:dyDescent="0.3">
      <c r="A100" s="3" t="s">
        <v>540</v>
      </c>
      <c r="B100" t="s">
        <v>541</v>
      </c>
      <c r="C100" s="4" t="s">
        <v>542</v>
      </c>
      <c r="D100" s="4" t="s">
        <v>543</v>
      </c>
      <c r="E100" s="4" t="s">
        <v>100</v>
      </c>
      <c r="F100" s="4" t="s">
        <v>18</v>
      </c>
      <c r="G100" s="4">
        <v>33.894376000000001</v>
      </c>
      <c r="H100" s="4">
        <v>-97.839731</v>
      </c>
      <c r="I100" s="4" t="s">
        <v>172</v>
      </c>
      <c r="J100" s="4"/>
      <c r="K100" s="1" t="s">
        <v>544</v>
      </c>
      <c r="M100" s="4"/>
      <c r="N100" s="4"/>
      <c r="O100" s="4"/>
      <c r="P100" s="4"/>
      <c r="Q100" s="7">
        <v>17</v>
      </c>
      <c r="R100" s="4" t="s">
        <v>486</v>
      </c>
      <c r="S100" s="2">
        <f t="shared" si="15"/>
        <v>17</v>
      </c>
      <c r="T100" s="2" t="str">
        <f t="shared" si="16"/>
        <v>$ per head - Chisholm</v>
      </c>
      <c r="U100" s="4" t="str">
        <f t="shared" si="17"/>
        <v>CM10</v>
      </c>
      <c r="V100" s="4" t="str">
        <f t="shared" si="18"/>
        <v>YES</v>
      </c>
      <c r="W100" s="4" t="str">
        <f t="shared" si="19"/>
        <v>YES</v>
      </c>
      <c r="X100" s="4"/>
      <c r="Y100" s="4"/>
      <c r="Z100" s="4"/>
      <c r="AA100" s="4"/>
      <c r="AC100" s="4" t="s">
        <v>545</v>
      </c>
      <c r="AD100" t="s">
        <v>533</v>
      </c>
      <c r="AE100" s="3" t="s">
        <v>534</v>
      </c>
      <c r="AF100" t="s">
        <v>19</v>
      </c>
      <c r="AG100">
        <v>35.453020000000002</v>
      </c>
      <c r="AH100">
        <v>-97.554828000000001</v>
      </c>
      <c r="AI100">
        <v>24</v>
      </c>
      <c r="AJ100" t="s">
        <v>486</v>
      </c>
    </row>
    <row r="101" spans="1:36" x14ac:dyDescent="0.3">
      <c r="A101" s="3" t="s">
        <v>546</v>
      </c>
      <c r="B101" t="s">
        <v>547</v>
      </c>
      <c r="C101" s="4" t="s">
        <v>547</v>
      </c>
      <c r="D101" s="4" t="s">
        <v>548</v>
      </c>
      <c r="E101" t="s">
        <v>549</v>
      </c>
      <c r="F101" t="s">
        <v>96</v>
      </c>
      <c r="G101" s="4">
        <v>30.9421</v>
      </c>
      <c r="H101" s="4">
        <v>-97.537578999999994</v>
      </c>
      <c r="I101" s="4" t="s">
        <v>172</v>
      </c>
      <c r="J101" s="4"/>
      <c r="K101" s="1" t="s">
        <v>550</v>
      </c>
      <c r="M101" s="4"/>
      <c r="N101" s="4"/>
      <c r="O101" s="4"/>
      <c r="P101" s="4"/>
      <c r="Q101" s="7">
        <v>6</v>
      </c>
      <c r="R101" s="4" t="s">
        <v>486</v>
      </c>
      <c r="S101" s="2">
        <f t="shared" si="15"/>
        <v>6</v>
      </c>
      <c r="T101" s="2" t="str">
        <f t="shared" si="16"/>
        <v>$ per head - Chisholm</v>
      </c>
      <c r="U101" s="4" t="str">
        <f t="shared" si="17"/>
        <v>CM11</v>
      </c>
      <c r="V101" s="4" t="str">
        <f t="shared" si="18"/>
        <v>YES</v>
      </c>
      <c r="W101" s="4" t="str">
        <f t="shared" si="19"/>
        <v>YES</v>
      </c>
      <c r="X101" s="4"/>
      <c r="Y101" s="4"/>
      <c r="Z101" s="4"/>
      <c r="AA101" s="4"/>
      <c r="AC101" t="s">
        <v>551</v>
      </c>
      <c r="AD101" t="s">
        <v>540</v>
      </c>
      <c r="AE101" s="3" t="s">
        <v>541</v>
      </c>
      <c r="AF101" t="s">
        <v>172</v>
      </c>
      <c r="AG101">
        <v>33.894376000000001</v>
      </c>
      <c r="AH101">
        <v>-97.839731</v>
      </c>
      <c r="AI101">
        <v>17</v>
      </c>
      <c r="AJ101" t="s">
        <v>486</v>
      </c>
    </row>
    <row r="102" spans="1:36" x14ac:dyDescent="0.3">
      <c r="A102" s="3" t="s">
        <v>552</v>
      </c>
      <c r="B102" t="s">
        <v>553</v>
      </c>
      <c r="C102" s="4" t="s">
        <v>393</v>
      </c>
      <c r="D102" s="4" t="s">
        <v>394</v>
      </c>
      <c r="E102" t="s">
        <v>395</v>
      </c>
      <c r="F102" t="s">
        <v>96</v>
      </c>
      <c r="G102" s="4">
        <v>31.55969</v>
      </c>
      <c r="H102" s="4">
        <v>-97.127364</v>
      </c>
      <c r="I102" s="4" t="s">
        <v>172</v>
      </c>
      <c r="J102" s="4"/>
      <c r="K102" s="1" t="s">
        <v>554</v>
      </c>
      <c r="M102" s="4"/>
      <c r="N102" s="4"/>
      <c r="O102" s="4"/>
      <c r="P102" s="4"/>
      <c r="Q102" s="7">
        <v>6</v>
      </c>
      <c r="R102" s="4" t="s">
        <v>486</v>
      </c>
      <c r="S102" s="2">
        <f t="shared" si="15"/>
        <v>6</v>
      </c>
      <c r="T102" s="2" t="str">
        <f t="shared" si="16"/>
        <v>$ per head - Chisholm</v>
      </c>
      <c r="U102" s="4" t="str">
        <f t="shared" si="17"/>
        <v>CM12</v>
      </c>
      <c r="V102" s="4" t="str">
        <f t="shared" si="18"/>
        <v>YES</v>
      </c>
      <c r="W102" s="4" t="str">
        <f t="shared" si="19"/>
        <v>YES</v>
      </c>
      <c r="X102" s="4"/>
      <c r="Y102" s="4"/>
      <c r="Z102" s="4"/>
      <c r="AA102" s="4"/>
      <c r="AC102" t="s">
        <v>555</v>
      </c>
      <c r="AD102" t="s">
        <v>546</v>
      </c>
      <c r="AE102" s="3" t="s">
        <v>547</v>
      </c>
      <c r="AF102" t="s">
        <v>172</v>
      </c>
      <c r="AG102">
        <v>30.9421</v>
      </c>
      <c r="AH102">
        <v>-97.537578999999994</v>
      </c>
      <c r="AI102">
        <v>6</v>
      </c>
      <c r="AJ102" t="s">
        <v>486</v>
      </c>
    </row>
    <row r="103" spans="1:36" x14ac:dyDescent="0.3">
      <c r="A103" s="3" t="s">
        <v>556</v>
      </c>
      <c r="B103" t="s">
        <v>557</v>
      </c>
      <c r="C103" s="4" t="s">
        <v>558</v>
      </c>
      <c r="D103" s="4" t="s">
        <v>559</v>
      </c>
      <c r="E103" t="s">
        <v>157</v>
      </c>
      <c r="F103" t="s">
        <v>96</v>
      </c>
      <c r="G103" s="4">
        <v>32.754652999999998</v>
      </c>
      <c r="H103" s="4">
        <v>-97.331502999999998</v>
      </c>
      <c r="I103" s="4" t="s">
        <v>19</v>
      </c>
      <c r="J103" s="4"/>
      <c r="K103" s="1" t="s">
        <v>560</v>
      </c>
      <c r="M103" s="4"/>
      <c r="N103" s="4"/>
      <c r="O103" s="4"/>
      <c r="P103" s="4"/>
      <c r="Q103" s="7">
        <v>11</v>
      </c>
      <c r="R103" s="4" t="s">
        <v>486</v>
      </c>
      <c r="S103" s="2">
        <f t="shared" si="15"/>
        <v>11</v>
      </c>
      <c r="T103" s="2" t="str">
        <f t="shared" si="16"/>
        <v>$ per head - Chisholm</v>
      </c>
      <c r="U103" s="4" t="str">
        <f t="shared" si="17"/>
        <v>CM13</v>
      </c>
      <c r="V103" s="4" t="str">
        <f t="shared" si="18"/>
        <v>YES</v>
      </c>
      <c r="W103" s="4" t="str">
        <f t="shared" si="19"/>
        <v>YES</v>
      </c>
      <c r="X103" s="4"/>
      <c r="Y103" s="4"/>
      <c r="Z103" s="4"/>
      <c r="AA103" s="4"/>
      <c r="AC103" t="s">
        <v>561</v>
      </c>
      <c r="AD103" t="s">
        <v>552</v>
      </c>
      <c r="AE103" s="3" t="s">
        <v>553</v>
      </c>
      <c r="AF103" t="s">
        <v>172</v>
      </c>
      <c r="AG103">
        <v>31.55969</v>
      </c>
      <c r="AH103">
        <v>-97.127364</v>
      </c>
      <c r="AI103">
        <v>6</v>
      </c>
      <c r="AJ103" t="s">
        <v>486</v>
      </c>
    </row>
    <row r="104" spans="1:36" x14ac:dyDescent="0.3">
      <c r="A104" s="3" t="s">
        <v>562</v>
      </c>
      <c r="B104" t="s">
        <v>563</v>
      </c>
      <c r="C104" s="4" t="s">
        <v>267</v>
      </c>
      <c r="D104" s="4" t="s">
        <v>564</v>
      </c>
      <c r="E104" t="s">
        <v>565</v>
      </c>
      <c r="F104" t="s">
        <v>566</v>
      </c>
      <c r="G104" s="4">
        <v>32.722611000000001</v>
      </c>
      <c r="H104" s="4">
        <v>-104.396441</v>
      </c>
      <c r="I104" s="4" t="s">
        <v>19</v>
      </c>
      <c r="J104" s="4" t="s">
        <v>567</v>
      </c>
      <c r="K104" s="8" t="s">
        <v>568</v>
      </c>
      <c r="M104" s="4"/>
      <c r="N104" s="4"/>
      <c r="O104" s="4"/>
      <c r="P104" s="4"/>
      <c r="Q104" s="2">
        <v>284</v>
      </c>
      <c r="R104" s="4" t="s">
        <v>569</v>
      </c>
      <c r="S104" s="2">
        <f t="shared" si="15"/>
        <v>284</v>
      </c>
      <c r="T104" s="2" t="str">
        <f t="shared" si="16"/>
        <v>Head of cattle - Goodnight-Loving</v>
      </c>
      <c r="U104" s="4" t="str">
        <f t="shared" si="17"/>
        <v>GC01</v>
      </c>
      <c r="V104" s="4" t="str">
        <f t="shared" si="18"/>
        <v>YES</v>
      </c>
      <c r="W104" s="4" t="str">
        <f t="shared" si="19"/>
        <v>YES</v>
      </c>
      <c r="X104" s="4"/>
      <c r="Y104" s="4"/>
      <c r="Z104" s="4"/>
      <c r="AA104" s="4"/>
      <c r="AC104" t="s">
        <v>570</v>
      </c>
      <c r="AD104" t="s">
        <v>556</v>
      </c>
      <c r="AE104" s="3" t="s">
        <v>557</v>
      </c>
      <c r="AF104" t="s">
        <v>19</v>
      </c>
      <c r="AG104">
        <v>32.754652999999998</v>
      </c>
      <c r="AH104">
        <v>-97.331502999999998</v>
      </c>
      <c r="AI104">
        <v>11</v>
      </c>
      <c r="AJ104" t="s">
        <v>486</v>
      </c>
    </row>
    <row r="105" spans="1:36" x14ac:dyDescent="0.3">
      <c r="A105" s="3" t="s">
        <v>571</v>
      </c>
      <c r="B105" t="s">
        <v>572</v>
      </c>
      <c r="C105" s="4" t="s">
        <v>573</v>
      </c>
      <c r="D105" s="4" t="s">
        <v>574</v>
      </c>
      <c r="E105" t="s">
        <v>575</v>
      </c>
      <c r="F105" t="s">
        <v>566</v>
      </c>
      <c r="G105" s="4">
        <v>36.903523999999997</v>
      </c>
      <c r="H105" s="4">
        <v>-104.027142</v>
      </c>
      <c r="I105" s="4" t="s">
        <v>172</v>
      </c>
      <c r="J105" s="4" t="s">
        <v>576</v>
      </c>
      <c r="K105" s="8" t="s">
        <v>577</v>
      </c>
      <c r="M105" s="4"/>
      <c r="N105" s="4"/>
      <c r="O105" s="4"/>
      <c r="P105" s="4"/>
      <c r="Q105" s="2">
        <v>354</v>
      </c>
      <c r="R105" s="4" t="s">
        <v>569</v>
      </c>
      <c r="S105" s="2">
        <f t="shared" si="15"/>
        <v>354</v>
      </c>
      <c r="T105" s="2" t="str">
        <f t="shared" si="16"/>
        <v>Head of cattle - Goodnight-Loving</v>
      </c>
      <c r="U105" s="4" t="str">
        <f t="shared" si="17"/>
        <v>GC02</v>
      </c>
      <c r="V105" s="4" t="str">
        <f t="shared" si="18"/>
        <v>YES</v>
      </c>
      <c r="W105" s="4" t="str">
        <f t="shared" si="19"/>
        <v>YES</v>
      </c>
      <c r="X105" s="4"/>
      <c r="Y105" s="4"/>
      <c r="Z105" s="4"/>
      <c r="AA105" s="4"/>
      <c r="AC105" t="s">
        <v>578</v>
      </c>
      <c r="AD105" t="s">
        <v>562</v>
      </c>
      <c r="AE105" s="3" t="s">
        <v>563</v>
      </c>
      <c r="AF105" t="s">
        <v>19</v>
      </c>
      <c r="AG105">
        <v>32.722611000000001</v>
      </c>
      <c r="AH105">
        <v>-104.396441</v>
      </c>
      <c r="AI105">
        <v>284</v>
      </c>
      <c r="AJ105" t="s">
        <v>569</v>
      </c>
    </row>
    <row r="106" spans="1:36" x14ac:dyDescent="0.3">
      <c r="A106" s="3" t="s">
        <v>579</v>
      </c>
      <c r="B106" t="s">
        <v>580</v>
      </c>
      <c r="C106" s="4" t="s">
        <v>581</v>
      </c>
      <c r="D106" s="4" t="s">
        <v>582</v>
      </c>
      <c r="E106" t="s">
        <v>583</v>
      </c>
      <c r="F106" t="s">
        <v>566</v>
      </c>
      <c r="G106" s="4">
        <v>36.744777999999997</v>
      </c>
      <c r="H106" s="4">
        <v>-103.97481500000001</v>
      </c>
      <c r="I106" s="4" t="s">
        <v>19</v>
      </c>
      <c r="J106" s="4" t="s">
        <v>584</v>
      </c>
      <c r="K106" s="8" t="s">
        <v>585</v>
      </c>
      <c r="M106" s="4"/>
      <c r="N106" s="4"/>
      <c r="O106" s="4"/>
      <c r="P106" s="4"/>
      <c r="Q106" s="2">
        <v>349</v>
      </c>
      <c r="R106" s="4" t="s">
        <v>569</v>
      </c>
      <c r="S106" s="2">
        <f t="shared" si="15"/>
        <v>349</v>
      </c>
      <c r="T106" s="2" t="str">
        <f t="shared" si="16"/>
        <v>Head of cattle - Goodnight-Loving</v>
      </c>
      <c r="U106" s="4" t="str">
        <f t="shared" si="17"/>
        <v>GC03</v>
      </c>
      <c r="V106" s="4" t="str">
        <f t="shared" si="18"/>
        <v>YES</v>
      </c>
      <c r="W106" s="4" t="str">
        <f t="shared" si="19"/>
        <v>YES</v>
      </c>
      <c r="X106" s="4"/>
      <c r="Y106" s="4"/>
      <c r="Z106" s="4"/>
      <c r="AA106" s="4"/>
      <c r="AC106" t="s">
        <v>586</v>
      </c>
      <c r="AD106" t="s">
        <v>571</v>
      </c>
      <c r="AE106" s="3" t="s">
        <v>572</v>
      </c>
      <c r="AF106" t="s">
        <v>172</v>
      </c>
      <c r="AG106">
        <v>36.903523999999997</v>
      </c>
      <c r="AH106">
        <v>-104.027142</v>
      </c>
      <c r="AI106">
        <v>354</v>
      </c>
      <c r="AJ106" t="s">
        <v>569</v>
      </c>
    </row>
    <row r="107" spans="1:36" x14ac:dyDescent="0.3">
      <c r="A107" s="3" t="s">
        <v>587</v>
      </c>
      <c r="B107" t="s">
        <v>588</v>
      </c>
      <c r="C107" s="4" t="s">
        <v>267</v>
      </c>
      <c r="D107" s="4" t="s">
        <v>589</v>
      </c>
      <c r="E107" t="s">
        <v>590</v>
      </c>
      <c r="F107" t="s">
        <v>96</v>
      </c>
      <c r="G107" s="4">
        <v>31.292265</v>
      </c>
      <c r="H107" s="4">
        <v>-102.348922</v>
      </c>
      <c r="I107" s="4" t="s">
        <v>19</v>
      </c>
      <c r="J107" s="4" t="s">
        <v>591</v>
      </c>
      <c r="K107" s="1" t="s">
        <v>592</v>
      </c>
      <c r="M107" s="4"/>
      <c r="N107" s="4"/>
      <c r="O107" s="4"/>
      <c r="P107" s="4"/>
      <c r="Q107" s="2">
        <v>206</v>
      </c>
      <c r="R107" s="4" t="s">
        <v>569</v>
      </c>
      <c r="S107" s="2">
        <f t="shared" si="15"/>
        <v>206</v>
      </c>
      <c r="T107" s="2" t="str">
        <f t="shared" si="16"/>
        <v>Head of cattle - Goodnight-Loving</v>
      </c>
      <c r="U107" s="4" t="str">
        <f t="shared" si="17"/>
        <v>GC04</v>
      </c>
      <c r="V107" s="4" t="str">
        <f t="shared" si="18"/>
        <v>YES</v>
      </c>
      <c r="W107" s="4" t="str">
        <f t="shared" si="19"/>
        <v>YES</v>
      </c>
      <c r="X107" s="4"/>
      <c r="Y107" s="4"/>
      <c r="Z107" s="4"/>
      <c r="AA107" s="4"/>
      <c r="AC107" t="s">
        <v>593</v>
      </c>
      <c r="AD107" t="s">
        <v>579</v>
      </c>
      <c r="AE107" s="3" t="s">
        <v>580</v>
      </c>
      <c r="AF107" t="s">
        <v>19</v>
      </c>
      <c r="AG107">
        <v>36.744777999999997</v>
      </c>
      <c r="AH107">
        <v>-103.97481500000001</v>
      </c>
      <c r="AI107">
        <v>349</v>
      </c>
      <c r="AJ107" t="s">
        <v>569</v>
      </c>
    </row>
    <row r="108" spans="1:36" x14ac:dyDescent="0.3">
      <c r="A108" s="3" t="s">
        <v>594</v>
      </c>
      <c r="B108" t="s">
        <v>595</v>
      </c>
      <c r="C108" s="4" t="s">
        <v>596</v>
      </c>
      <c r="D108" s="4" t="s">
        <v>597</v>
      </c>
      <c r="E108" t="s">
        <v>598</v>
      </c>
      <c r="F108" t="s">
        <v>96</v>
      </c>
      <c r="G108" s="4">
        <v>30.885304000000001</v>
      </c>
      <c r="H108" s="4">
        <v>-102.875612</v>
      </c>
      <c r="I108" s="4" t="s">
        <v>19</v>
      </c>
      <c r="J108" s="4" t="s">
        <v>599</v>
      </c>
      <c r="K108" s="8" t="s">
        <v>600</v>
      </c>
      <c r="M108" s="4"/>
      <c r="N108" s="4"/>
      <c r="O108" s="4"/>
      <c r="P108" s="4"/>
      <c r="Q108" s="2">
        <v>222</v>
      </c>
      <c r="R108" s="4" t="s">
        <v>569</v>
      </c>
      <c r="S108" s="2">
        <f t="shared" si="15"/>
        <v>222</v>
      </c>
      <c r="T108" s="2" t="str">
        <f t="shared" si="16"/>
        <v>Head of cattle - Goodnight-Loving</v>
      </c>
      <c r="U108" s="4" t="str">
        <f t="shared" si="17"/>
        <v>GC05</v>
      </c>
      <c r="V108" s="4" t="str">
        <f t="shared" si="18"/>
        <v>YES</v>
      </c>
      <c r="W108" s="4" t="str">
        <f t="shared" si="19"/>
        <v>YES</v>
      </c>
      <c r="X108" s="4"/>
      <c r="Y108" s="4"/>
      <c r="Z108" s="4"/>
      <c r="AA108" s="4"/>
      <c r="AC108" t="s">
        <v>601</v>
      </c>
      <c r="AD108" t="s">
        <v>587</v>
      </c>
      <c r="AE108" s="3" t="s">
        <v>588</v>
      </c>
      <c r="AF108" t="s">
        <v>19</v>
      </c>
      <c r="AG108">
        <v>31.292265</v>
      </c>
      <c r="AH108">
        <v>-102.348922</v>
      </c>
      <c r="AI108">
        <v>206</v>
      </c>
      <c r="AJ108" t="s">
        <v>569</v>
      </c>
    </row>
    <row r="109" spans="1:36" x14ac:dyDescent="0.3">
      <c r="A109" s="3" t="s">
        <v>602</v>
      </c>
      <c r="B109" t="s">
        <v>603</v>
      </c>
      <c r="C109" s="4" t="s">
        <v>604</v>
      </c>
      <c r="D109" s="4" t="s">
        <v>605</v>
      </c>
      <c r="E109" t="s">
        <v>606</v>
      </c>
      <c r="F109" t="s">
        <v>96</v>
      </c>
      <c r="G109" s="4">
        <v>33.105724000000002</v>
      </c>
      <c r="H109" s="4">
        <v>-98.590918000000002</v>
      </c>
      <c r="I109" s="4" t="s">
        <v>19</v>
      </c>
      <c r="J109" s="4" t="s">
        <v>607</v>
      </c>
      <c r="K109" s="1" t="s">
        <v>608</v>
      </c>
      <c r="M109" s="4"/>
      <c r="N109" s="4"/>
      <c r="O109" s="4"/>
      <c r="P109" s="4"/>
      <c r="Q109" s="2">
        <v>124</v>
      </c>
      <c r="R109" s="4" t="s">
        <v>569</v>
      </c>
      <c r="S109" s="2">
        <f t="shared" si="15"/>
        <v>124</v>
      </c>
      <c r="T109" s="2" t="str">
        <f t="shared" si="16"/>
        <v>Head of cattle - Goodnight-Loving</v>
      </c>
      <c r="U109" s="4" t="str">
        <f t="shared" si="17"/>
        <v>GC06</v>
      </c>
      <c r="V109" s="4" t="str">
        <f t="shared" si="18"/>
        <v>YES</v>
      </c>
      <c r="W109" s="4" t="str">
        <f t="shared" si="19"/>
        <v>YES</v>
      </c>
      <c r="X109" s="4"/>
      <c r="Y109" s="4"/>
      <c r="Z109" s="4"/>
      <c r="AA109" s="4"/>
      <c r="AC109" t="s">
        <v>609</v>
      </c>
      <c r="AD109" t="s">
        <v>594</v>
      </c>
      <c r="AE109" s="3" t="s">
        <v>595</v>
      </c>
      <c r="AF109" t="s">
        <v>19</v>
      </c>
      <c r="AG109">
        <v>30.885304000000001</v>
      </c>
      <c r="AH109">
        <v>-102.875612</v>
      </c>
      <c r="AI109">
        <v>222</v>
      </c>
      <c r="AJ109" t="s">
        <v>569</v>
      </c>
    </row>
    <row r="110" spans="1:36" x14ac:dyDescent="0.3">
      <c r="A110" s="3" t="s">
        <v>610</v>
      </c>
      <c r="B110" t="s">
        <v>611</v>
      </c>
      <c r="C110" s="4" t="s">
        <v>612</v>
      </c>
      <c r="D110" s="4" t="s">
        <v>613</v>
      </c>
      <c r="E110" t="s">
        <v>614</v>
      </c>
      <c r="F110" t="s">
        <v>96</v>
      </c>
      <c r="G110" s="4">
        <v>33.151555999999999</v>
      </c>
      <c r="H110" s="4">
        <v>-98.740754999999993</v>
      </c>
      <c r="I110" s="4" t="s">
        <v>615</v>
      </c>
      <c r="J110" s="4" t="s">
        <v>616</v>
      </c>
      <c r="K110" s="8" t="s">
        <v>617</v>
      </c>
      <c r="M110" s="4"/>
      <c r="N110" s="4"/>
      <c r="O110" s="4"/>
      <c r="P110" s="4"/>
      <c r="Q110" s="2">
        <v>129</v>
      </c>
      <c r="R110" s="4" t="s">
        <v>569</v>
      </c>
      <c r="S110" s="2">
        <f t="shared" si="15"/>
        <v>129</v>
      </c>
      <c r="T110" s="2" t="str">
        <f t="shared" si="16"/>
        <v>Head of cattle - Goodnight-Loving</v>
      </c>
      <c r="U110" s="4" t="str">
        <f t="shared" si="17"/>
        <v>GC07</v>
      </c>
      <c r="V110" s="4" t="str">
        <f t="shared" si="18"/>
        <v>YES</v>
      </c>
      <c r="W110" s="4" t="str">
        <f t="shared" si="19"/>
        <v>YES</v>
      </c>
      <c r="X110" s="4"/>
      <c r="Y110" s="4"/>
      <c r="Z110" s="4"/>
      <c r="AA110" s="4"/>
      <c r="AC110" t="s">
        <v>618</v>
      </c>
      <c r="AD110" t="s">
        <v>602</v>
      </c>
      <c r="AE110" s="3" t="s">
        <v>603</v>
      </c>
      <c r="AF110" t="s">
        <v>19</v>
      </c>
      <c r="AG110">
        <v>33.105724000000002</v>
      </c>
      <c r="AH110">
        <v>-98.590918000000002</v>
      </c>
      <c r="AI110">
        <v>124</v>
      </c>
      <c r="AJ110" t="s">
        <v>569</v>
      </c>
    </row>
    <row r="111" spans="1:36" x14ac:dyDescent="0.3">
      <c r="A111" s="3" t="s">
        <v>619</v>
      </c>
      <c r="B111" t="s">
        <v>620</v>
      </c>
      <c r="C111" s="4" t="s">
        <v>621</v>
      </c>
      <c r="D111" s="4" t="s">
        <v>622</v>
      </c>
      <c r="E111" t="s">
        <v>623</v>
      </c>
      <c r="F111" t="s">
        <v>566</v>
      </c>
      <c r="G111" s="4">
        <v>35.77684</v>
      </c>
      <c r="H111" s="4">
        <v>-103.95712</v>
      </c>
      <c r="I111" s="4" t="s">
        <v>19</v>
      </c>
      <c r="J111" s="4" t="s">
        <v>624</v>
      </c>
      <c r="K111" s="8" t="s">
        <v>625</v>
      </c>
      <c r="M111" s="4"/>
      <c r="N111" s="4"/>
      <c r="O111" s="4"/>
      <c r="P111" s="4"/>
      <c r="Q111" s="2">
        <v>324</v>
      </c>
      <c r="R111" s="4" t="s">
        <v>569</v>
      </c>
      <c r="S111" s="2">
        <f t="shared" si="15"/>
        <v>324</v>
      </c>
      <c r="T111" s="2" t="str">
        <f t="shared" si="16"/>
        <v>Head of cattle - Goodnight-Loving</v>
      </c>
      <c r="U111" s="4" t="str">
        <f t="shared" si="17"/>
        <v>GC08</v>
      </c>
      <c r="V111" s="4" t="str">
        <f t="shared" si="18"/>
        <v>YES</v>
      </c>
      <c r="W111" s="4" t="str">
        <f t="shared" si="19"/>
        <v>YES</v>
      </c>
      <c r="X111" s="4"/>
      <c r="Y111" s="4"/>
      <c r="Z111" s="4"/>
      <c r="AA111" s="4"/>
      <c r="AC111" t="s">
        <v>626</v>
      </c>
      <c r="AD111" t="s">
        <v>610</v>
      </c>
      <c r="AE111" s="3" t="s">
        <v>611</v>
      </c>
      <c r="AF111" t="s">
        <v>615</v>
      </c>
      <c r="AG111">
        <v>33.151555999999999</v>
      </c>
      <c r="AH111">
        <v>-98.740754999999993</v>
      </c>
      <c r="AI111">
        <v>129</v>
      </c>
      <c r="AJ111" t="s">
        <v>569</v>
      </c>
    </row>
    <row r="112" spans="1:36" x14ac:dyDescent="0.3">
      <c r="A112" s="3" t="s">
        <v>627</v>
      </c>
      <c r="B112" t="s">
        <v>628</v>
      </c>
      <c r="C112" s="4" t="s">
        <v>317</v>
      </c>
      <c r="D112" s="4" t="s">
        <v>629</v>
      </c>
      <c r="E112" t="s">
        <v>630</v>
      </c>
      <c r="F112" t="s">
        <v>566</v>
      </c>
      <c r="G112" s="4">
        <v>33.405324</v>
      </c>
      <c r="H112" s="4">
        <v>-104.31077999999999</v>
      </c>
      <c r="I112" s="4" t="s">
        <v>19</v>
      </c>
      <c r="J112" s="4" t="s">
        <v>631</v>
      </c>
      <c r="K112" s="8" t="s">
        <v>632</v>
      </c>
      <c r="M112" s="4"/>
      <c r="N112" s="4"/>
      <c r="O112" s="4"/>
      <c r="P112" s="4"/>
      <c r="Q112" s="2">
        <v>289</v>
      </c>
      <c r="R112" s="4" t="s">
        <v>569</v>
      </c>
      <c r="S112" s="2">
        <f t="shared" si="15"/>
        <v>289</v>
      </c>
      <c r="T112" s="2" t="str">
        <f t="shared" si="16"/>
        <v>Head of cattle - Goodnight-Loving</v>
      </c>
      <c r="U112" s="4" t="str">
        <f t="shared" si="17"/>
        <v>GC09</v>
      </c>
      <c r="V112" s="4" t="str">
        <f t="shared" si="18"/>
        <v>YES</v>
      </c>
      <c r="W112" s="4" t="str">
        <f t="shared" si="19"/>
        <v>YES</v>
      </c>
      <c r="X112" s="4"/>
      <c r="Y112" s="4"/>
      <c r="Z112" s="4"/>
      <c r="AA112" s="4"/>
      <c r="AC112" t="s">
        <v>633</v>
      </c>
      <c r="AD112" t="s">
        <v>619</v>
      </c>
      <c r="AE112" s="3" t="s">
        <v>620</v>
      </c>
      <c r="AF112" t="s">
        <v>19</v>
      </c>
      <c r="AG112">
        <v>35.77684</v>
      </c>
      <c r="AH112">
        <v>-103.95712</v>
      </c>
      <c r="AI112">
        <v>324</v>
      </c>
      <c r="AJ112" t="s">
        <v>569</v>
      </c>
    </row>
    <row r="113" spans="1:36" x14ac:dyDescent="0.3">
      <c r="A113" s="3" t="s">
        <v>634</v>
      </c>
      <c r="B113" t="s">
        <v>635</v>
      </c>
      <c r="C113" s="4" t="s">
        <v>636</v>
      </c>
      <c r="D113" s="4" t="s">
        <v>637</v>
      </c>
      <c r="E113" t="s">
        <v>638</v>
      </c>
      <c r="F113" t="s">
        <v>96</v>
      </c>
      <c r="G113" s="4">
        <v>31.234475</v>
      </c>
      <c r="H113" s="4">
        <v>-102.48270100000001</v>
      </c>
      <c r="I113" s="4" t="s">
        <v>172</v>
      </c>
      <c r="J113" s="4"/>
      <c r="K113" s="8" t="s">
        <v>639</v>
      </c>
      <c r="M113" s="4"/>
      <c r="N113" s="4"/>
      <c r="O113" s="4"/>
      <c r="P113" s="4"/>
      <c r="Q113" s="2">
        <v>365</v>
      </c>
      <c r="R113" s="4" t="s">
        <v>569</v>
      </c>
      <c r="S113" s="2">
        <f t="shared" si="15"/>
        <v>365</v>
      </c>
      <c r="T113" s="2" t="str">
        <f t="shared" si="16"/>
        <v>Head of cattle - Goodnight-Loving</v>
      </c>
      <c r="U113" s="4" t="str">
        <f t="shared" si="17"/>
        <v>GC10</v>
      </c>
      <c r="V113" s="4" t="str">
        <f t="shared" si="18"/>
        <v>YES</v>
      </c>
      <c r="W113" s="4" t="str">
        <f t="shared" si="19"/>
        <v>YES</v>
      </c>
      <c r="X113" s="4"/>
      <c r="Y113" s="4"/>
      <c r="Z113" s="4"/>
      <c r="AA113" s="4"/>
      <c r="AC113" t="s">
        <v>640</v>
      </c>
      <c r="AD113" t="s">
        <v>627</v>
      </c>
      <c r="AE113" s="3" t="s">
        <v>628</v>
      </c>
      <c r="AF113" t="s">
        <v>19</v>
      </c>
      <c r="AG113">
        <v>33.405324</v>
      </c>
      <c r="AH113">
        <v>-104.31077999999999</v>
      </c>
      <c r="AI113">
        <v>289</v>
      </c>
      <c r="AJ113" t="s">
        <v>569</v>
      </c>
    </row>
    <row r="114" spans="1:36" x14ac:dyDescent="0.3">
      <c r="A114" s="3" t="s">
        <v>641</v>
      </c>
      <c r="B114" t="s">
        <v>642</v>
      </c>
      <c r="C114" s="4" t="s">
        <v>267</v>
      </c>
      <c r="D114" s="4" t="s">
        <v>643</v>
      </c>
      <c r="E114" t="s">
        <v>644</v>
      </c>
      <c r="F114" t="s">
        <v>96</v>
      </c>
      <c r="G114" s="4">
        <v>31.097155000000001</v>
      </c>
      <c r="H114" s="4">
        <v>-102.337633</v>
      </c>
      <c r="I114" s="4" t="s">
        <v>19</v>
      </c>
      <c r="J114" s="4" t="s">
        <v>645</v>
      </c>
      <c r="K114" s="1" t="s">
        <v>646</v>
      </c>
      <c r="M114" s="4"/>
      <c r="N114" s="4"/>
      <c r="O114" s="4"/>
      <c r="P114" s="4"/>
      <c r="Q114" s="2">
        <v>55</v>
      </c>
      <c r="R114" s="4" t="s">
        <v>569</v>
      </c>
      <c r="S114" s="2">
        <f t="shared" si="15"/>
        <v>55</v>
      </c>
      <c r="T114" s="2" t="str">
        <f t="shared" si="16"/>
        <v>Head of cattle - Goodnight-Loving</v>
      </c>
      <c r="U114" s="4" t="str">
        <f t="shared" si="17"/>
        <v>GC11</v>
      </c>
      <c r="V114" s="4" t="str">
        <f t="shared" si="18"/>
        <v>YES</v>
      </c>
      <c r="W114" s="4" t="str">
        <f t="shared" si="19"/>
        <v>YES</v>
      </c>
      <c r="X114" s="4"/>
      <c r="Y114" s="4"/>
      <c r="Z114" s="4"/>
      <c r="AA114" s="4"/>
      <c r="AC114" t="s">
        <v>647</v>
      </c>
      <c r="AD114" t="s">
        <v>634</v>
      </c>
      <c r="AE114" s="3" t="s">
        <v>635</v>
      </c>
      <c r="AF114" t="s">
        <v>172</v>
      </c>
      <c r="AG114">
        <v>31.234475</v>
      </c>
      <c r="AH114">
        <v>-102.48270100000001</v>
      </c>
      <c r="AI114">
        <v>365</v>
      </c>
      <c r="AJ114" t="s">
        <v>569</v>
      </c>
    </row>
    <row r="115" spans="1:36" x14ac:dyDescent="0.3">
      <c r="A115" s="3" t="s">
        <v>648</v>
      </c>
      <c r="B115" t="s">
        <v>649</v>
      </c>
      <c r="C115" s="4" t="s">
        <v>650</v>
      </c>
      <c r="D115" s="4" t="s">
        <v>651</v>
      </c>
      <c r="E115" t="s">
        <v>652</v>
      </c>
      <c r="F115" t="s">
        <v>653</v>
      </c>
      <c r="G115" s="4">
        <v>40.386431999999999</v>
      </c>
      <c r="H115" s="4">
        <v>-104.564651</v>
      </c>
      <c r="I115" s="4" t="s">
        <v>19</v>
      </c>
      <c r="J115" s="4" t="s">
        <v>654</v>
      </c>
      <c r="K115" s="8" t="s">
        <v>655</v>
      </c>
      <c r="M115" s="4"/>
      <c r="N115" s="4"/>
      <c r="O115" s="4"/>
      <c r="P115" s="4"/>
      <c r="Q115" s="2">
        <v>468</v>
      </c>
      <c r="R115" s="4" t="s">
        <v>569</v>
      </c>
      <c r="S115" s="2">
        <f t="shared" si="15"/>
        <v>468</v>
      </c>
      <c r="T115" s="2" t="str">
        <f t="shared" si="16"/>
        <v>Head of cattle - Goodnight-Loving</v>
      </c>
      <c r="U115" s="4" t="str">
        <f t="shared" si="17"/>
        <v>GC12</v>
      </c>
      <c r="V115" s="4" t="str">
        <f t="shared" si="18"/>
        <v>YES</v>
      </c>
      <c r="W115" s="4" t="str">
        <f t="shared" si="19"/>
        <v>YES</v>
      </c>
      <c r="X115" s="4"/>
      <c r="Y115" s="4"/>
      <c r="Z115" s="4"/>
      <c r="AA115" s="4"/>
      <c r="AC115" t="s">
        <v>656</v>
      </c>
      <c r="AD115" t="s">
        <v>641</v>
      </c>
      <c r="AE115" s="3" t="s">
        <v>642</v>
      </c>
      <c r="AF115" t="s">
        <v>19</v>
      </c>
      <c r="AG115">
        <v>31.097155000000001</v>
      </c>
      <c r="AH115">
        <v>-102.337633</v>
      </c>
      <c r="AI115">
        <v>55</v>
      </c>
      <c r="AJ115" t="s">
        <v>569</v>
      </c>
    </row>
    <row r="116" spans="1:36" x14ac:dyDescent="0.3">
      <c r="A116" s="3" t="s">
        <v>657</v>
      </c>
      <c r="B116" t="s">
        <v>628</v>
      </c>
      <c r="C116" s="4" t="s">
        <v>267</v>
      </c>
      <c r="D116" s="4" t="s">
        <v>658</v>
      </c>
      <c r="E116" t="s">
        <v>659</v>
      </c>
      <c r="F116" t="s">
        <v>96</v>
      </c>
      <c r="G116" s="4">
        <v>31.701084000000002</v>
      </c>
      <c r="H116" s="4">
        <v>-103.603585</v>
      </c>
      <c r="I116" s="4" t="s">
        <v>19</v>
      </c>
      <c r="J116" s="4" t="s">
        <v>660</v>
      </c>
      <c r="K116" s="8" t="s">
        <v>661</v>
      </c>
      <c r="M116" s="4"/>
      <c r="N116" s="4"/>
      <c r="O116" s="4"/>
      <c r="P116" s="4"/>
      <c r="Q116" s="2">
        <v>250</v>
      </c>
      <c r="R116" s="4" t="s">
        <v>569</v>
      </c>
      <c r="S116" s="2">
        <f t="shared" si="15"/>
        <v>250</v>
      </c>
      <c r="T116" s="2" t="str">
        <f t="shared" si="16"/>
        <v>Head of cattle - Goodnight-Loving</v>
      </c>
      <c r="U116" s="4" t="str">
        <f t="shared" si="17"/>
        <v>GC13</v>
      </c>
      <c r="V116" s="4" t="str">
        <f t="shared" si="18"/>
        <v>YES</v>
      </c>
      <c r="W116" s="4" t="str">
        <f t="shared" si="19"/>
        <v>YES</v>
      </c>
      <c r="X116" s="4"/>
      <c r="Y116" s="4"/>
      <c r="Z116" s="4"/>
      <c r="AA116" s="4"/>
      <c r="AC116" t="s">
        <v>662</v>
      </c>
      <c r="AD116" t="s">
        <v>648</v>
      </c>
      <c r="AE116" s="3" t="s">
        <v>649</v>
      </c>
      <c r="AF116" t="s">
        <v>19</v>
      </c>
      <c r="AG116">
        <v>40.386431999999999</v>
      </c>
      <c r="AH116">
        <v>-104.564651</v>
      </c>
      <c r="AI116">
        <v>468</v>
      </c>
      <c r="AJ116" t="s">
        <v>569</v>
      </c>
    </row>
    <row r="117" spans="1:36" x14ac:dyDescent="0.3">
      <c r="A117" s="3" t="s">
        <v>663</v>
      </c>
      <c r="B117" t="s">
        <v>664</v>
      </c>
      <c r="C117" s="4" t="s">
        <v>665</v>
      </c>
      <c r="D117" s="4" t="s">
        <v>666</v>
      </c>
      <c r="E117" t="s">
        <v>667</v>
      </c>
      <c r="F117" t="s">
        <v>566</v>
      </c>
      <c r="G117" s="4">
        <v>32.293970999999999</v>
      </c>
      <c r="H117" s="4">
        <v>-104.102385</v>
      </c>
      <c r="I117" s="4" t="s">
        <v>19</v>
      </c>
      <c r="J117" s="4" t="s">
        <v>668</v>
      </c>
      <c r="K117" s="1" t="s">
        <v>669</v>
      </c>
      <c r="M117" s="4"/>
      <c r="N117" s="4"/>
      <c r="O117" s="4"/>
      <c r="P117" s="4"/>
      <c r="Q117" s="2">
        <v>270</v>
      </c>
      <c r="R117" s="4" t="s">
        <v>569</v>
      </c>
      <c r="S117" s="2">
        <f t="shared" si="15"/>
        <v>270</v>
      </c>
      <c r="T117" s="2" t="str">
        <f t="shared" si="16"/>
        <v>Head of cattle - Goodnight-Loving</v>
      </c>
      <c r="U117" s="4" t="str">
        <f t="shared" si="17"/>
        <v>GC14</v>
      </c>
      <c r="V117" s="4" t="str">
        <f t="shared" si="18"/>
        <v>YES</v>
      </c>
      <c r="W117" s="4" t="str">
        <f t="shared" si="19"/>
        <v>YES</v>
      </c>
      <c r="X117" s="4"/>
      <c r="Y117" s="4"/>
      <c r="Z117" s="4"/>
      <c r="AA117" s="4"/>
      <c r="AC117" t="s">
        <v>670</v>
      </c>
      <c r="AD117" t="s">
        <v>657</v>
      </c>
      <c r="AE117" s="3" t="s">
        <v>628</v>
      </c>
      <c r="AF117" t="s">
        <v>19</v>
      </c>
      <c r="AG117">
        <v>31.701084000000002</v>
      </c>
      <c r="AH117">
        <v>-103.603585</v>
      </c>
      <c r="AI117">
        <v>250</v>
      </c>
      <c r="AJ117" t="s">
        <v>569</v>
      </c>
    </row>
    <row r="118" spans="1:36" x14ac:dyDescent="0.3">
      <c r="A118" s="3" t="s">
        <v>671</v>
      </c>
      <c r="B118" t="s">
        <v>672</v>
      </c>
      <c r="C118" s="4" t="s">
        <v>317</v>
      </c>
      <c r="D118" s="4" t="s">
        <v>673</v>
      </c>
      <c r="E118" t="s">
        <v>674</v>
      </c>
      <c r="F118" t="s">
        <v>96</v>
      </c>
      <c r="G118" s="4">
        <v>31.944980000000001</v>
      </c>
      <c r="H118" s="4">
        <v>-103.99285399999999</v>
      </c>
      <c r="I118" s="4" t="s">
        <v>19</v>
      </c>
      <c r="J118" s="9" t="s">
        <v>675</v>
      </c>
      <c r="K118" s="1" t="s">
        <v>676</v>
      </c>
      <c r="M118" s="4"/>
      <c r="N118" s="4"/>
      <c r="O118" s="4"/>
      <c r="P118" s="4"/>
      <c r="Q118" s="2">
        <v>264</v>
      </c>
      <c r="R118" s="4" t="s">
        <v>569</v>
      </c>
      <c r="S118" s="2">
        <f t="shared" si="15"/>
        <v>264</v>
      </c>
      <c r="T118" s="2" t="str">
        <f t="shared" si="16"/>
        <v>Head of cattle - Goodnight-Loving</v>
      </c>
      <c r="U118" s="4" t="str">
        <f t="shared" si="17"/>
        <v>GC15</v>
      </c>
      <c r="V118" s="4" t="str">
        <f t="shared" si="18"/>
        <v>YES</v>
      </c>
      <c r="W118" s="4" t="str">
        <f t="shared" si="19"/>
        <v>YES</v>
      </c>
      <c r="X118" s="4"/>
      <c r="Y118" s="4"/>
      <c r="Z118" s="4"/>
      <c r="AA118" s="4"/>
      <c r="AC118" t="s">
        <v>677</v>
      </c>
      <c r="AD118" t="s">
        <v>663</v>
      </c>
      <c r="AE118" s="3" t="s">
        <v>664</v>
      </c>
      <c r="AF118" t="s">
        <v>19</v>
      </c>
      <c r="AG118">
        <v>32.293970999999999</v>
      </c>
      <c r="AH118">
        <v>-104.102385</v>
      </c>
      <c r="AI118">
        <v>270</v>
      </c>
      <c r="AJ118" t="s">
        <v>569</v>
      </c>
    </row>
    <row r="119" spans="1:36" x14ac:dyDescent="0.3">
      <c r="A119" s="3" t="s">
        <v>678</v>
      </c>
      <c r="B119" t="s">
        <v>679</v>
      </c>
      <c r="C119" s="4" t="s">
        <v>680</v>
      </c>
      <c r="D119" s="4" t="s">
        <v>681</v>
      </c>
      <c r="E119" t="s">
        <v>682</v>
      </c>
      <c r="F119" t="s">
        <v>566</v>
      </c>
      <c r="G119" s="4">
        <v>36.993872000000003</v>
      </c>
      <c r="H119" s="4">
        <v>-104.47991</v>
      </c>
      <c r="I119" s="4" t="s">
        <v>172</v>
      </c>
      <c r="J119" s="4" t="s">
        <v>683</v>
      </c>
      <c r="K119" s="8" t="s">
        <v>684</v>
      </c>
      <c r="M119" s="4"/>
      <c r="N119" s="4"/>
      <c r="O119" s="4"/>
      <c r="P119" s="4"/>
      <c r="Q119" s="2">
        <v>367</v>
      </c>
      <c r="R119" s="4" t="s">
        <v>569</v>
      </c>
      <c r="S119" s="2">
        <f t="shared" si="15"/>
        <v>367</v>
      </c>
      <c r="T119" s="2" t="str">
        <f t="shared" si="16"/>
        <v>Head of cattle - Goodnight-Loving</v>
      </c>
      <c r="U119" s="4" t="str">
        <f t="shared" si="17"/>
        <v>GC16</v>
      </c>
      <c r="V119" s="4" t="str">
        <f t="shared" si="18"/>
        <v>YES</v>
      </c>
      <c r="W119" s="4" t="str">
        <f t="shared" si="19"/>
        <v>YES</v>
      </c>
      <c r="X119" s="4"/>
      <c r="Y119" s="4"/>
      <c r="Z119" s="4"/>
      <c r="AA119" s="4"/>
      <c r="AC119" t="s">
        <v>685</v>
      </c>
      <c r="AD119" t="s">
        <v>671</v>
      </c>
      <c r="AE119" s="3" t="s">
        <v>672</v>
      </c>
      <c r="AF119" t="s">
        <v>19</v>
      </c>
      <c r="AG119">
        <v>31.944980000000001</v>
      </c>
      <c r="AH119">
        <v>-103.99285399999999</v>
      </c>
      <c r="AI119">
        <v>264</v>
      </c>
      <c r="AJ119" t="s">
        <v>569</v>
      </c>
    </row>
    <row r="120" spans="1:36" x14ac:dyDescent="0.3">
      <c r="A120" s="3" t="s">
        <v>686</v>
      </c>
      <c r="B120" t="s">
        <v>687</v>
      </c>
      <c r="C120" s="4" t="s">
        <v>688</v>
      </c>
      <c r="D120" s="4" t="s">
        <v>689</v>
      </c>
      <c r="E120" t="s">
        <v>690</v>
      </c>
      <c r="F120" t="s">
        <v>566</v>
      </c>
      <c r="G120" s="4">
        <v>32.842562000000001</v>
      </c>
      <c r="H120" s="4">
        <v>-104.39734799999999</v>
      </c>
      <c r="I120" s="4" t="s">
        <v>172</v>
      </c>
      <c r="J120" s="4" t="s">
        <v>691</v>
      </c>
      <c r="K120" s="8" t="s">
        <v>692</v>
      </c>
      <c r="M120" s="4"/>
      <c r="N120" s="4"/>
      <c r="O120" s="4"/>
      <c r="P120" s="4"/>
      <c r="Q120" s="2">
        <v>285</v>
      </c>
      <c r="R120" s="4" t="s">
        <v>569</v>
      </c>
      <c r="S120" s="2">
        <f t="shared" si="15"/>
        <v>285</v>
      </c>
      <c r="T120" s="2" t="str">
        <f t="shared" si="16"/>
        <v>Head of cattle - Goodnight-Loving</v>
      </c>
      <c r="U120" s="4" t="str">
        <f t="shared" si="17"/>
        <v>GC17</v>
      </c>
      <c r="V120" s="4" t="str">
        <f t="shared" si="18"/>
        <v>YES</v>
      </c>
      <c r="W120" s="4" t="str">
        <f t="shared" si="19"/>
        <v>YES</v>
      </c>
      <c r="X120" s="4"/>
      <c r="Y120" s="4"/>
      <c r="Z120" s="4"/>
      <c r="AA120" s="4"/>
      <c r="AC120" t="s">
        <v>693</v>
      </c>
      <c r="AD120" t="s">
        <v>678</v>
      </c>
      <c r="AE120" s="3" t="s">
        <v>679</v>
      </c>
      <c r="AF120" t="s">
        <v>172</v>
      </c>
      <c r="AG120">
        <v>36.993872000000003</v>
      </c>
      <c r="AH120">
        <v>-104.47991</v>
      </c>
      <c r="AI120">
        <v>367</v>
      </c>
      <c r="AJ120" t="s">
        <v>569</v>
      </c>
    </row>
    <row r="121" spans="1:36" x14ac:dyDescent="0.3">
      <c r="A121" s="3" t="s">
        <v>694</v>
      </c>
      <c r="B121" t="s">
        <v>695</v>
      </c>
      <c r="C121" s="4" t="s">
        <v>696</v>
      </c>
      <c r="D121" s="4" t="s">
        <v>697</v>
      </c>
      <c r="E121" t="s">
        <v>698</v>
      </c>
      <c r="F121" t="s">
        <v>653</v>
      </c>
      <c r="G121" s="4">
        <v>38.452472999999998</v>
      </c>
      <c r="H121" s="4">
        <v>-104.607169</v>
      </c>
      <c r="I121" s="4" t="s">
        <v>19</v>
      </c>
      <c r="J121" s="4" t="s">
        <v>699</v>
      </c>
      <c r="K121" s="8" t="s">
        <v>700</v>
      </c>
      <c r="M121" s="4"/>
      <c r="N121" s="4"/>
      <c r="O121" s="4"/>
      <c r="P121" s="4"/>
      <c r="Q121" s="2">
        <v>410</v>
      </c>
      <c r="R121" s="4" t="s">
        <v>569</v>
      </c>
      <c r="S121" s="2">
        <f t="shared" si="15"/>
        <v>410</v>
      </c>
      <c r="T121" s="2" t="str">
        <f t="shared" si="16"/>
        <v>Head of cattle - Goodnight-Loving</v>
      </c>
      <c r="U121" s="4" t="str">
        <f t="shared" si="17"/>
        <v>GC18</v>
      </c>
      <c r="V121" s="4" t="str">
        <f t="shared" si="18"/>
        <v>YES</v>
      </c>
      <c r="W121" s="4" t="str">
        <f t="shared" si="19"/>
        <v>YES</v>
      </c>
      <c r="X121" s="4"/>
      <c r="Y121" s="4"/>
      <c r="Z121" s="4"/>
      <c r="AA121" s="4"/>
      <c r="AC121" t="s">
        <v>701</v>
      </c>
      <c r="AD121" t="s">
        <v>686</v>
      </c>
      <c r="AE121" s="3" t="s">
        <v>687</v>
      </c>
      <c r="AF121" t="s">
        <v>172</v>
      </c>
      <c r="AG121">
        <v>32.842562000000001</v>
      </c>
      <c r="AH121">
        <v>-104.39734799999999</v>
      </c>
      <c r="AI121">
        <v>285</v>
      </c>
      <c r="AJ121" t="s">
        <v>569</v>
      </c>
    </row>
    <row r="122" spans="1:36" x14ac:dyDescent="0.3">
      <c r="A122" s="3" t="s">
        <v>702</v>
      </c>
      <c r="B122" t="s">
        <v>703</v>
      </c>
      <c r="C122" s="4" t="s">
        <v>317</v>
      </c>
      <c r="D122" s="4" t="s">
        <v>704</v>
      </c>
      <c r="E122" t="s">
        <v>705</v>
      </c>
      <c r="F122" t="s">
        <v>96</v>
      </c>
      <c r="G122" s="4">
        <v>32.937874000000001</v>
      </c>
      <c r="H122" s="4">
        <v>-98.072468999999998</v>
      </c>
      <c r="I122" s="4" t="s">
        <v>19</v>
      </c>
      <c r="J122" s="4" t="s">
        <v>706</v>
      </c>
      <c r="K122" s="8" t="s">
        <v>632</v>
      </c>
      <c r="M122" s="4"/>
      <c r="N122" s="4"/>
      <c r="O122" s="4"/>
      <c r="P122" s="4"/>
      <c r="Q122" s="7">
        <v>0.5</v>
      </c>
      <c r="R122" s="4" t="s">
        <v>707</v>
      </c>
      <c r="S122" s="2">
        <f t="shared" si="15"/>
        <v>0.5</v>
      </c>
      <c r="T122" s="2" t="str">
        <f t="shared" si="16"/>
        <v>$0.50 extra per head - Goodnight-Loving only</v>
      </c>
      <c r="U122" s="4" t="str">
        <f t="shared" si="17"/>
        <v>GH01</v>
      </c>
      <c r="V122" s="4" t="str">
        <f t="shared" si="18"/>
        <v>YES</v>
      </c>
      <c r="W122" s="4" t="str">
        <f t="shared" si="19"/>
        <v>YES</v>
      </c>
      <c r="X122" s="4"/>
      <c r="Y122" s="4"/>
      <c r="Z122" s="4"/>
      <c r="AA122" s="4"/>
      <c r="AC122" t="s">
        <v>708</v>
      </c>
      <c r="AD122" t="s">
        <v>694</v>
      </c>
      <c r="AE122" s="3" t="s">
        <v>695</v>
      </c>
      <c r="AF122" t="s">
        <v>19</v>
      </c>
      <c r="AG122">
        <v>38.452472999999998</v>
      </c>
      <c r="AH122">
        <v>-104.607169</v>
      </c>
      <c r="AI122">
        <v>410</v>
      </c>
      <c r="AJ122" t="s">
        <v>569</v>
      </c>
    </row>
    <row r="123" spans="1:36" x14ac:dyDescent="0.3">
      <c r="A123" s="3" t="s">
        <v>709</v>
      </c>
      <c r="B123" t="s">
        <v>710</v>
      </c>
      <c r="C123" s="4" t="s">
        <v>711</v>
      </c>
      <c r="D123" s="4" t="s">
        <v>712</v>
      </c>
      <c r="E123" t="s">
        <v>713</v>
      </c>
      <c r="F123" t="s">
        <v>96</v>
      </c>
      <c r="G123" s="4">
        <v>32.763325999999999</v>
      </c>
      <c r="H123" s="4">
        <v>-97.793880000000001</v>
      </c>
      <c r="I123" s="4" t="s">
        <v>172</v>
      </c>
      <c r="J123" s="4" t="s">
        <v>714</v>
      </c>
      <c r="K123" s="8" t="s">
        <v>715</v>
      </c>
      <c r="M123" s="4"/>
      <c r="N123" s="4"/>
      <c r="O123" s="4"/>
      <c r="P123" s="4"/>
      <c r="Q123" s="2">
        <v>100</v>
      </c>
      <c r="R123" s="4" t="s">
        <v>716</v>
      </c>
      <c r="S123" s="2">
        <f t="shared" si="15"/>
        <v>100</v>
      </c>
      <c r="T123" s="2" t="str">
        <f t="shared" si="16"/>
        <v>head of cattle - for each trail</v>
      </c>
      <c r="U123" s="4" t="str">
        <f t="shared" si="17"/>
        <v>GH02</v>
      </c>
      <c r="V123" s="4" t="str">
        <f t="shared" si="18"/>
        <v>YES</v>
      </c>
      <c r="W123" s="4" t="str">
        <f t="shared" si="19"/>
        <v>YES</v>
      </c>
      <c r="X123" s="4"/>
      <c r="Y123" s="4"/>
      <c r="Z123" s="4"/>
      <c r="AA123" s="4"/>
      <c r="AC123" t="s">
        <v>717</v>
      </c>
      <c r="AD123" t="s">
        <v>702</v>
      </c>
      <c r="AE123" s="3" t="s">
        <v>703</v>
      </c>
      <c r="AF123" t="s">
        <v>19</v>
      </c>
      <c r="AG123">
        <v>32.937874000000001</v>
      </c>
      <c r="AH123">
        <v>-98.072468999999998</v>
      </c>
      <c r="AI123">
        <v>0.5</v>
      </c>
      <c r="AJ123" t="s">
        <v>707</v>
      </c>
    </row>
    <row r="124" spans="1:36" x14ac:dyDescent="0.3">
      <c r="A124" s="3" t="s">
        <v>718</v>
      </c>
      <c r="B124" t="s">
        <v>719</v>
      </c>
      <c r="C124" s="4" t="s">
        <v>720</v>
      </c>
      <c r="D124" s="4" t="s">
        <v>721</v>
      </c>
      <c r="E124" t="s">
        <v>722</v>
      </c>
      <c r="F124" t="s">
        <v>96</v>
      </c>
      <c r="G124" s="4">
        <v>35.046793000000001</v>
      </c>
      <c r="H124" s="4">
        <v>-101.174886</v>
      </c>
      <c r="I124" s="4" t="s">
        <v>172</v>
      </c>
      <c r="J124" s="4" t="s">
        <v>723</v>
      </c>
      <c r="K124" s="8" t="s">
        <v>724</v>
      </c>
      <c r="M124" s="4"/>
      <c r="N124" s="4"/>
      <c r="O124" s="4"/>
      <c r="P124" s="4"/>
      <c r="Q124" s="2">
        <v>500</v>
      </c>
      <c r="R124" s="4" t="s">
        <v>433</v>
      </c>
      <c r="S124" s="2">
        <f t="shared" si="15"/>
        <v>500</v>
      </c>
      <c r="T124" s="2" t="str">
        <f t="shared" si="16"/>
        <v>Head of cattle - for each trail</v>
      </c>
      <c r="U124" s="4" t="str">
        <f t="shared" si="17"/>
        <v>GH03</v>
      </c>
      <c r="V124" s="4" t="str">
        <f t="shared" si="18"/>
        <v>YES</v>
      </c>
      <c r="W124" s="4" t="str">
        <f t="shared" si="19"/>
        <v>YES</v>
      </c>
      <c r="X124" s="4"/>
      <c r="Y124" s="4"/>
      <c r="Z124" s="4"/>
      <c r="AA124" s="4"/>
      <c r="AC124" t="s">
        <v>725</v>
      </c>
      <c r="AD124" t="s">
        <v>709</v>
      </c>
      <c r="AE124" s="3" t="s">
        <v>710</v>
      </c>
      <c r="AF124" t="s">
        <v>172</v>
      </c>
      <c r="AG124">
        <v>32.763325999999999</v>
      </c>
      <c r="AH124">
        <v>-97.793880000000001</v>
      </c>
      <c r="AI124">
        <v>100</v>
      </c>
      <c r="AJ124" t="s">
        <v>716</v>
      </c>
    </row>
    <row r="125" spans="1:36" x14ac:dyDescent="0.3">
      <c r="A125" s="3" t="s">
        <v>726</v>
      </c>
      <c r="B125" t="s">
        <v>727</v>
      </c>
      <c r="C125" s="4" t="s">
        <v>728</v>
      </c>
      <c r="D125" s="4" t="s">
        <v>729</v>
      </c>
      <c r="E125" t="s">
        <v>730</v>
      </c>
      <c r="F125" t="s">
        <v>96</v>
      </c>
      <c r="G125" s="4">
        <v>34.980305000000001</v>
      </c>
      <c r="H125" s="4">
        <v>-101.91647500000001</v>
      </c>
      <c r="I125" s="4" t="s">
        <v>19</v>
      </c>
      <c r="J125" s="4" t="s">
        <v>731</v>
      </c>
      <c r="K125" s="8" t="s">
        <v>732</v>
      </c>
      <c r="M125" s="4"/>
      <c r="N125" s="4"/>
      <c r="O125" s="4"/>
      <c r="P125" s="4"/>
      <c r="Q125" s="2">
        <v>500</v>
      </c>
      <c r="R125" s="4" t="s">
        <v>733</v>
      </c>
      <c r="S125" s="2">
        <f t="shared" si="15"/>
        <v>500</v>
      </c>
      <c r="T125" s="2" t="str">
        <f t="shared" si="16"/>
        <v>head of cattle - Goodnight-Loving only</v>
      </c>
      <c r="U125" s="4" t="str">
        <f t="shared" si="17"/>
        <v>GH04</v>
      </c>
      <c r="V125" s="4" t="str">
        <f t="shared" si="18"/>
        <v>YES</v>
      </c>
      <c r="W125" s="4" t="str">
        <f t="shared" si="19"/>
        <v>YES</v>
      </c>
      <c r="X125" s="4"/>
      <c r="Y125" s="4"/>
      <c r="Z125" s="4"/>
      <c r="AA125" s="4"/>
      <c r="AC125" t="s">
        <v>734</v>
      </c>
      <c r="AD125" t="s">
        <v>718</v>
      </c>
      <c r="AE125" s="3" t="s">
        <v>719</v>
      </c>
      <c r="AF125" t="s">
        <v>172</v>
      </c>
      <c r="AG125">
        <v>35.046793000000001</v>
      </c>
      <c r="AH125">
        <v>-101.174886</v>
      </c>
      <c r="AI125">
        <v>500</v>
      </c>
      <c r="AJ125" t="s">
        <v>433</v>
      </c>
    </row>
    <row r="126" spans="1:36" x14ac:dyDescent="0.3">
      <c r="A126" s="3" t="s">
        <v>735</v>
      </c>
      <c r="B126" t="s">
        <v>736</v>
      </c>
      <c r="C126" s="4" t="s">
        <v>737</v>
      </c>
      <c r="D126" s="4" t="s">
        <v>738</v>
      </c>
      <c r="E126" t="s">
        <v>630</v>
      </c>
      <c r="F126" t="s">
        <v>566</v>
      </c>
      <c r="G126" s="4">
        <v>33.397061000000001</v>
      </c>
      <c r="H126" s="4">
        <v>-104.523355</v>
      </c>
      <c r="I126" s="4" t="s">
        <v>172</v>
      </c>
      <c r="J126" s="4" t="s">
        <v>739</v>
      </c>
      <c r="K126" s="8" t="s">
        <v>740</v>
      </c>
      <c r="M126" s="4"/>
      <c r="N126" s="4"/>
      <c r="O126" s="4"/>
      <c r="P126" s="4"/>
      <c r="Q126" s="7">
        <v>5</v>
      </c>
      <c r="R126" s="4" t="s">
        <v>741</v>
      </c>
      <c r="S126" s="2">
        <f t="shared" si="15"/>
        <v>5</v>
      </c>
      <c r="T126" s="2" t="str">
        <f t="shared" si="16"/>
        <v>$5 extra per head - Goodnight-Loving only</v>
      </c>
      <c r="U126" s="4" t="str">
        <f t="shared" si="17"/>
        <v>GH05</v>
      </c>
      <c r="V126" s="4" t="str">
        <f t="shared" si="18"/>
        <v>YES</v>
      </c>
      <c r="W126" s="4" t="str">
        <f t="shared" si="19"/>
        <v>YES</v>
      </c>
      <c r="X126" s="4"/>
      <c r="Y126" s="4"/>
      <c r="Z126" s="4"/>
      <c r="AA126" s="4"/>
      <c r="AC126" t="s">
        <v>742</v>
      </c>
      <c r="AD126" t="s">
        <v>726</v>
      </c>
      <c r="AE126" s="3" t="s">
        <v>727</v>
      </c>
      <c r="AF126" t="s">
        <v>19</v>
      </c>
      <c r="AG126">
        <v>34.980305000000001</v>
      </c>
      <c r="AH126">
        <v>-101.91647500000001</v>
      </c>
      <c r="AI126">
        <v>500</v>
      </c>
      <c r="AJ126" t="s">
        <v>733</v>
      </c>
    </row>
    <row r="127" spans="1:36" x14ac:dyDescent="0.3">
      <c r="A127" s="3" t="s">
        <v>743</v>
      </c>
      <c r="B127" t="s">
        <v>744</v>
      </c>
      <c r="C127" s="4" t="s">
        <v>711</v>
      </c>
      <c r="D127" s="4" t="s">
        <v>712</v>
      </c>
      <c r="E127" t="s">
        <v>713</v>
      </c>
      <c r="F127" t="s">
        <v>96</v>
      </c>
      <c r="G127" s="4">
        <v>32.763441</v>
      </c>
      <c r="H127" s="4">
        <v>-97.792984000000004</v>
      </c>
      <c r="I127" s="4" t="s">
        <v>172</v>
      </c>
      <c r="J127" s="4" t="s">
        <v>745</v>
      </c>
      <c r="K127" s="8" t="s">
        <v>746</v>
      </c>
      <c r="M127" s="4"/>
      <c r="N127" s="4"/>
      <c r="O127" s="4"/>
      <c r="P127" s="4"/>
      <c r="Q127" s="2">
        <v>100</v>
      </c>
      <c r="R127" s="4" t="s">
        <v>733</v>
      </c>
      <c r="S127" s="2">
        <f t="shared" si="15"/>
        <v>100</v>
      </c>
      <c r="T127" s="2" t="str">
        <f t="shared" si="16"/>
        <v>head of cattle - Goodnight-Loving only</v>
      </c>
      <c r="U127" s="4" t="str">
        <f t="shared" si="17"/>
        <v>GH06</v>
      </c>
      <c r="V127" s="4" t="str">
        <f t="shared" si="18"/>
        <v>YES</v>
      </c>
      <c r="W127" s="4" t="str">
        <f t="shared" si="19"/>
        <v>YES</v>
      </c>
      <c r="X127" s="4"/>
      <c r="Y127" s="4"/>
      <c r="Z127" s="4"/>
      <c r="AA127" s="4"/>
      <c r="AC127" t="s">
        <v>747</v>
      </c>
      <c r="AD127" t="s">
        <v>735</v>
      </c>
      <c r="AE127" s="3" t="s">
        <v>736</v>
      </c>
      <c r="AF127" t="s">
        <v>172</v>
      </c>
      <c r="AG127">
        <v>33.397061000000001</v>
      </c>
      <c r="AH127">
        <v>-104.523355</v>
      </c>
      <c r="AI127">
        <v>5</v>
      </c>
      <c r="AJ127" t="s">
        <v>741</v>
      </c>
    </row>
    <row r="128" spans="1:36" x14ac:dyDescent="0.3">
      <c r="A128" s="3" t="s">
        <v>748</v>
      </c>
      <c r="B128" t="s">
        <v>749</v>
      </c>
      <c r="C128" s="4" t="s">
        <v>750</v>
      </c>
      <c r="D128" s="4" t="s">
        <v>751</v>
      </c>
      <c r="E128" t="s">
        <v>752</v>
      </c>
      <c r="F128" t="s">
        <v>96</v>
      </c>
      <c r="G128" s="4">
        <v>32.875534000000002</v>
      </c>
      <c r="H128" s="4">
        <v>-98.411973000000003</v>
      </c>
      <c r="I128" s="4" t="s">
        <v>172</v>
      </c>
      <c r="J128" s="4"/>
      <c r="K128" s="1" t="s">
        <v>753</v>
      </c>
      <c r="M128" s="4"/>
      <c r="N128" s="4"/>
      <c r="O128" s="4"/>
      <c r="P128" s="4"/>
      <c r="Q128" s="7">
        <v>0.85</v>
      </c>
      <c r="R128" s="4" t="s">
        <v>754</v>
      </c>
      <c r="S128" s="2">
        <f t="shared" si="15"/>
        <v>0.85</v>
      </c>
      <c r="T128" s="2" t="str">
        <f t="shared" si="16"/>
        <v>$0.85 extra per head - for each trail</v>
      </c>
      <c r="U128" s="4" t="str">
        <f t="shared" si="17"/>
        <v>GH07</v>
      </c>
      <c r="V128" s="4" t="str">
        <f t="shared" si="18"/>
        <v>YES</v>
      </c>
      <c r="W128" s="4" t="str">
        <f t="shared" si="19"/>
        <v>YES</v>
      </c>
      <c r="X128" s="4"/>
      <c r="Y128" s="4"/>
      <c r="Z128" s="4"/>
      <c r="AA128" s="4"/>
      <c r="AC128" t="s">
        <v>755</v>
      </c>
      <c r="AD128" t="s">
        <v>743</v>
      </c>
      <c r="AE128" s="3" t="s">
        <v>744</v>
      </c>
      <c r="AF128" t="s">
        <v>172</v>
      </c>
      <c r="AG128">
        <v>32.763441</v>
      </c>
      <c r="AH128">
        <v>-97.792984000000004</v>
      </c>
      <c r="AI128">
        <v>100</v>
      </c>
      <c r="AJ128" t="s">
        <v>733</v>
      </c>
    </row>
    <row r="129" spans="1:36" x14ac:dyDescent="0.3">
      <c r="A129" s="3" t="s">
        <v>756</v>
      </c>
      <c r="B129" t="s">
        <v>757</v>
      </c>
      <c r="C129" s="4" t="s">
        <v>757</v>
      </c>
      <c r="D129" s="4" t="s">
        <v>758</v>
      </c>
      <c r="E129" t="s">
        <v>759</v>
      </c>
      <c r="F129" t="s">
        <v>96</v>
      </c>
      <c r="G129" s="4">
        <v>31.454767</v>
      </c>
      <c r="H129" s="4">
        <v>-100.431408</v>
      </c>
      <c r="I129" s="4" t="s">
        <v>19</v>
      </c>
      <c r="J129" s="4" t="s">
        <v>760</v>
      </c>
      <c r="K129" s="1" t="s">
        <v>761</v>
      </c>
      <c r="M129" s="4"/>
      <c r="N129" s="4"/>
      <c r="O129" s="4"/>
      <c r="P129" s="4"/>
      <c r="Q129" s="7">
        <v>18</v>
      </c>
      <c r="R129" s="4" t="s">
        <v>762</v>
      </c>
      <c r="S129" s="2">
        <f t="shared" si="15"/>
        <v>18</v>
      </c>
      <c r="T129" s="2" t="str">
        <f t="shared" si="16"/>
        <v>$ per head - Goodnight-Loving</v>
      </c>
      <c r="U129" s="4" t="str">
        <f t="shared" si="17"/>
        <v>GM01</v>
      </c>
      <c r="V129" s="4" t="str">
        <f t="shared" si="18"/>
        <v>YES</v>
      </c>
      <c r="W129" s="4" t="str">
        <f t="shared" si="19"/>
        <v>YES</v>
      </c>
      <c r="X129" s="4"/>
      <c r="Y129" s="4"/>
      <c r="Z129" s="4"/>
      <c r="AA129" s="4"/>
      <c r="AC129" t="s">
        <v>763</v>
      </c>
      <c r="AD129" t="s">
        <v>748</v>
      </c>
      <c r="AE129" s="3" t="s">
        <v>749</v>
      </c>
      <c r="AF129" t="s">
        <v>172</v>
      </c>
      <c r="AG129">
        <v>32.875534000000002</v>
      </c>
      <c r="AH129">
        <v>-98.411973000000003</v>
      </c>
      <c r="AI129">
        <v>0.85</v>
      </c>
      <c r="AJ129" t="s">
        <v>754</v>
      </c>
    </row>
    <row r="130" spans="1:36" x14ac:dyDescent="0.3">
      <c r="A130" s="3" t="s">
        <v>764</v>
      </c>
      <c r="B130" t="s">
        <v>765</v>
      </c>
      <c r="C130" s="4" t="s">
        <v>766</v>
      </c>
      <c r="D130" s="4" t="s">
        <v>767</v>
      </c>
      <c r="E130" t="s">
        <v>768</v>
      </c>
      <c r="F130" t="s">
        <v>566</v>
      </c>
      <c r="G130" s="4">
        <v>34.403927000000003</v>
      </c>
      <c r="H130" s="4">
        <v>-104.193183</v>
      </c>
      <c r="I130" s="4" t="s">
        <v>19</v>
      </c>
      <c r="J130" s="4" t="s">
        <v>769</v>
      </c>
      <c r="K130" s="8" t="s">
        <v>770</v>
      </c>
      <c r="M130" s="4"/>
      <c r="N130" s="4"/>
      <c r="O130" s="4"/>
      <c r="P130" s="4"/>
      <c r="Q130" s="7">
        <v>37</v>
      </c>
      <c r="R130" s="4" t="s">
        <v>762</v>
      </c>
      <c r="S130" s="2">
        <f t="shared" ref="S130:S135" si="20">VLOOKUP(A130,$AD$2:$AJ$293,6,FALSE)</f>
        <v>37</v>
      </c>
      <c r="T130" s="2" t="str">
        <f t="shared" ref="T130:T135" si="21">VLOOKUP(A130,$AD$2:$AJ$293,7,FALSE)</f>
        <v>$ per head - Goodnight-Loving</v>
      </c>
      <c r="U130" s="4" t="str">
        <f t="shared" ref="U130:U135" si="22">VLOOKUP(A130,$AD$2:$AJ$293,1,FALSE)</f>
        <v>GM02</v>
      </c>
      <c r="V130" s="4" t="str">
        <f t="shared" ref="V130:V135" si="23">IF((VLOOKUP(U130,$AD$2:$AJ$293,4,FALSE))=G130,"YES","NO")</f>
        <v>YES</v>
      </c>
      <c r="W130" s="4" t="str">
        <f t="shared" ref="W130:W135" si="24">IF((VLOOKUP(U130,$AD$2:$AJ$293,5,FALSE))=H130,"YES","NO")</f>
        <v>YES</v>
      </c>
      <c r="X130" s="4"/>
      <c r="Y130" s="4"/>
      <c r="Z130" s="4"/>
      <c r="AA130" s="4"/>
      <c r="AC130" t="s">
        <v>771</v>
      </c>
      <c r="AD130" t="s">
        <v>756</v>
      </c>
      <c r="AE130" s="3" t="s">
        <v>757</v>
      </c>
      <c r="AF130" t="s">
        <v>19</v>
      </c>
      <c r="AG130">
        <v>31.454767</v>
      </c>
      <c r="AH130">
        <v>-100.431408</v>
      </c>
      <c r="AI130">
        <v>18</v>
      </c>
      <c r="AJ130" t="s">
        <v>762</v>
      </c>
    </row>
    <row r="131" spans="1:36" x14ac:dyDescent="0.3">
      <c r="A131" s="3" t="s">
        <v>772</v>
      </c>
      <c r="B131" t="s">
        <v>773</v>
      </c>
      <c r="C131" s="4" t="s">
        <v>774</v>
      </c>
      <c r="D131" s="4" t="s">
        <v>775</v>
      </c>
      <c r="E131" t="s">
        <v>698</v>
      </c>
      <c r="F131" t="s">
        <v>653</v>
      </c>
      <c r="G131" s="4">
        <v>38.257548</v>
      </c>
      <c r="H131" s="4">
        <v>-104.69153300000001</v>
      </c>
      <c r="I131" s="4" t="s">
        <v>172</v>
      </c>
      <c r="J131" s="4" t="s">
        <v>776</v>
      </c>
      <c r="K131" s="8" t="s">
        <v>777</v>
      </c>
      <c r="M131" s="4"/>
      <c r="N131" s="4"/>
      <c r="O131" s="4"/>
      <c r="P131" s="4"/>
      <c r="Q131" s="7">
        <v>50</v>
      </c>
      <c r="R131" s="4" t="s">
        <v>762</v>
      </c>
      <c r="S131" s="2">
        <f t="shared" si="20"/>
        <v>50</v>
      </c>
      <c r="T131" s="2" t="str">
        <f t="shared" si="21"/>
        <v>$ per head - Goodnight-Loving</v>
      </c>
      <c r="U131" s="4" t="str">
        <f t="shared" si="22"/>
        <v>GM03</v>
      </c>
      <c r="V131" s="4" t="str">
        <f t="shared" si="23"/>
        <v>YES</v>
      </c>
      <c r="W131" s="4" t="str">
        <f t="shared" si="24"/>
        <v>YES</v>
      </c>
      <c r="X131" s="4"/>
      <c r="Y131" s="4"/>
      <c r="Z131" s="4"/>
      <c r="AA131" s="4"/>
      <c r="AC131" t="s">
        <v>778</v>
      </c>
      <c r="AD131" t="s">
        <v>764</v>
      </c>
      <c r="AE131" s="3" t="s">
        <v>765</v>
      </c>
      <c r="AF131" t="s">
        <v>19</v>
      </c>
      <c r="AG131">
        <v>34.403927000000003</v>
      </c>
      <c r="AH131">
        <v>-104.193183</v>
      </c>
      <c r="AI131">
        <v>37</v>
      </c>
      <c r="AJ131" t="s">
        <v>762</v>
      </c>
    </row>
    <row r="132" spans="1:36" x14ac:dyDescent="0.3">
      <c r="A132" s="3" t="s">
        <v>779</v>
      </c>
      <c r="B132" t="s">
        <v>780</v>
      </c>
      <c r="C132" s="4" t="s">
        <v>781</v>
      </c>
      <c r="D132" s="4" t="s">
        <v>782</v>
      </c>
      <c r="E132" t="s">
        <v>783</v>
      </c>
      <c r="F132" t="s">
        <v>566</v>
      </c>
      <c r="G132" s="4">
        <v>32.155226999999996</v>
      </c>
      <c r="H132" s="4">
        <v>-103.193517</v>
      </c>
      <c r="I132" s="4" t="s">
        <v>172</v>
      </c>
      <c r="J132" s="4" t="s">
        <v>784</v>
      </c>
      <c r="K132" s="8" t="s">
        <v>785</v>
      </c>
      <c r="M132" s="4"/>
      <c r="N132" s="4"/>
      <c r="O132" s="4"/>
      <c r="P132" s="4"/>
      <c r="Q132" s="7">
        <v>29</v>
      </c>
      <c r="R132" s="4" t="s">
        <v>762</v>
      </c>
      <c r="S132" s="2">
        <f t="shared" si="20"/>
        <v>29</v>
      </c>
      <c r="T132" s="2" t="str">
        <f t="shared" si="21"/>
        <v>$ per head - Goodnight-Loving</v>
      </c>
      <c r="U132" s="4" t="str">
        <f t="shared" si="22"/>
        <v>GM04</v>
      </c>
      <c r="V132" s="4" t="str">
        <f t="shared" si="23"/>
        <v>YES</v>
      </c>
      <c r="W132" s="4" t="str">
        <f t="shared" si="24"/>
        <v>YES</v>
      </c>
      <c r="X132" s="4"/>
      <c r="Y132" s="4"/>
      <c r="Z132" s="4"/>
      <c r="AA132" s="4"/>
      <c r="AC132" t="s">
        <v>786</v>
      </c>
      <c r="AD132" t="s">
        <v>772</v>
      </c>
      <c r="AE132" s="3" t="s">
        <v>773</v>
      </c>
      <c r="AF132" t="s">
        <v>172</v>
      </c>
      <c r="AG132">
        <v>38.257548</v>
      </c>
      <c r="AH132">
        <v>-104.69153300000001</v>
      </c>
      <c r="AI132">
        <v>50</v>
      </c>
      <c r="AJ132" t="s">
        <v>762</v>
      </c>
    </row>
    <row r="133" spans="1:36" x14ac:dyDescent="0.3">
      <c r="A133" s="3" t="s">
        <v>787</v>
      </c>
      <c r="B133" t="s">
        <v>788</v>
      </c>
      <c r="C133" s="4" t="s">
        <v>789</v>
      </c>
      <c r="D133" s="4" t="s">
        <v>790</v>
      </c>
      <c r="E133" t="s">
        <v>791</v>
      </c>
      <c r="F133" t="s">
        <v>566</v>
      </c>
      <c r="G133" s="4">
        <v>35.592947000000002</v>
      </c>
      <c r="H133" s="4">
        <v>-105.227468</v>
      </c>
      <c r="I133" s="4" t="s">
        <v>172</v>
      </c>
      <c r="J133" s="4" t="s">
        <v>792</v>
      </c>
      <c r="K133" s="8" t="s">
        <v>793</v>
      </c>
      <c r="M133" s="4"/>
      <c r="N133" s="4"/>
      <c r="O133" s="4"/>
      <c r="P133" s="4"/>
      <c r="Q133" s="7">
        <v>43</v>
      </c>
      <c r="R133" s="4" t="s">
        <v>762</v>
      </c>
      <c r="S133" s="2">
        <f t="shared" si="20"/>
        <v>43</v>
      </c>
      <c r="T133" s="2" t="str">
        <f t="shared" si="21"/>
        <v>$ per head - Goodnight-Loving</v>
      </c>
      <c r="U133" s="4" t="str">
        <f t="shared" si="22"/>
        <v>GM05</v>
      </c>
      <c r="V133" s="4" t="str">
        <f t="shared" si="23"/>
        <v>YES</v>
      </c>
      <c r="W133" s="4" t="str">
        <f t="shared" si="24"/>
        <v>YES</v>
      </c>
      <c r="X133" s="4"/>
      <c r="Y133" s="4"/>
      <c r="Z133" s="4"/>
      <c r="AA133" s="4"/>
      <c r="AC133" t="s">
        <v>794</v>
      </c>
      <c r="AD133" t="s">
        <v>779</v>
      </c>
      <c r="AE133" s="3" t="s">
        <v>780</v>
      </c>
      <c r="AF133" t="s">
        <v>172</v>
      </c>
      <c r="AG133">
        <v>32.155226999999996</v>
      </c>
      <c r="AH133">
        <v>-103.193517</v>
      </c>
      <c r="AI133">
        <v>29</v>
      </c>
      <c r="AJ133" t="s">
        <v>762</v>
      </c>
    </row>
    <row r="134" spans="1:36" x14ac:dyDescent="0.3">
      <c r="A134" s="3" t="s">
        <v>795</v>
      </c>
      <c r="B134" t="s">
        <v>796</v>
      </c>
      <c r="C134" s="4" t="s">
        <v>797</v>
      </c>
      <c r="D134" s="4" t="s">
        <v>798</v>
      </c>
      <c r="E134" t="s">
        <v>799</v>
      </c>
      <c r="F134" t="s">
        <v>800</v>
      </c>
      <c r="G134" s="4">
        <v>41.755538000000001</v>
      </c>
      <c r="H134" s="4">
        <v>-104.81905</v>
      </c>
      <c r="I134" s="4" t="s">
        <v>172</v>
      </c>
      <c r="J134" s="4" t="s">
        <v>801</v>
      </c>
      <c r="K134" s="8" t="s">
        <v>802</v>
      </c>
      <c r="M134" s="4"/>
      <c r="N134" s="4"/>
      <c r="O134" s="4"/>
      <c r="P134" s="4"/>
      <c r="Q134" s="7">
        <v>63</v>
      </c>
      <c r="R134" s="4" t="s">
        <v>762</v>
      </c>
      <c r="S134" s="2">
        <f t="shared" si="20"/>
        <v>63</v>
      </c>
      <c r="T134" s="2" t="str">
        <f t="shared" si="21"/>
        <v>$ per head - Goodnight-Loving</v>
      </c>
      <c r="U134" s="4" t="str">
        <f t="shared" si="22"/>
        <v>GM06</v>
      </c>
      <c r="V134" s="4" t="str">
        <f t="shared" si="23"/>
        <v>YES</v>
      </c>
      <c r="W134" s="4" t="str">
        <f t="shared" si="24"/>
        <v>YES</v>
      </c>
      <c r="X134" s="4"/>
      <c r="Y134" s="4"/>
      <c r="Z134" s="4"/>
      <c r="AA134" s="4"/>
      <c r="AC134" t="s">
        <v>803</v>
      </c>
      <c r="AD134" t="s">
        <v>787</v>
      </c>
      <c r="AE134" s="3" t="s">
        <v>788</v>
      </c>
      <c r="AF134" t="s">
        <v>172</v>
      </c>
      <c r="AG134">
        <v>35.592947000000002</v>
      </c>
      <c r="AH134">
        <v>-105.227468</v>
      </c>
      <c r="AI134">
        <v>43</v>
      </c>
      <c r="AJ134" t="s">
        <v>762</v>
      </c>
    </row>
    <row r="135" spans="1:36" x14ac:dyDescent="0.3">
      <c r="A135" s="3" t="s">
        <v>804</v>
      </c>
      <c r="B135" t="s">
        <v>805</v>
      </c>
      <c r="C135" s="4" t="s">
        <v>806</v>
      </c>
      <c r="D135" s="4" t="s">
        <v>807</v>
      </c>
      <c r="E135" t="s">
        <v>808</v>
      </c>
      <c r="F135" t="s">
        <v>800</v>
      </c>
      <c r="G135" s="4">
        <v>41.157352000000003</v>
      </c>
      <c r="H135" s="4">
        <v>-104.833448</v>
      </c>
      <c r="I135" s="4" t="s">
        <v>172</v>
      </c>
      <c r="J135" s="4" t="s">
        <v>809</v>
      </c>
      <c r="K135" s="8" t="s">
        <v>810</v>
      </c>
      <c r="M135" s="4"/>
      <c r="N135" s="4"/>
      <c r="O135" s="4"/>
      <c r="P135" s="4"/>
      <c r="Q135" s="7">
        <v>60</v>
      </c>
      <c r="R135" s="4" t="s">
        <v>762</v>
      </c>
      <c r="S135" s="2">
        <f t="shared" si="20"/>
        <v>60</v>
      </c>
      <c r="T135" s="2" t="str">
        <f t="shared" si="21"/>
        <v>$ per head - Goodnight-Loving</v>
      </c>
      <c r="U135" s="4" t="str">
        <f t="shared" si="22"/>
        <v>GM07</v>
      </c>
      <c r="V135" s="4" t="str">
        <f t="shared" si="23"/>
        <v>YES</v>
      </c>
      <c r="W135" s="4" t="str">
        <f t="shared" si="24"/>
        <v>YES</v>
      </c>
      <c r="X135" s="4"/>
      <c r="Y135" s="4"/>
      <c r="Z135" s="4"/>
      <c r="AA135" s="4"/>
      <c r="AC135" t="s">
        <v>811</v>
      </c>
      <c r="AD135" t="s">
        <v>795</v>
      </c>
      <c r="AE135" s="3" t="s">
        <v>796</v>
      </c>
      <c r="AF135" t="s">
        <v>172</v>
      </c>
      <c r="AG135">
        <v>41.755538000000001</v>
      </c>
      <c r="AH135">
        <v>-104.81905</v>
      </c>
      <c r="AI135">
        <v>63</v>
      </c>
      <c r="AJ135" t="s">
        <v>762</v>
      </c>
    </row>
    <row r="136" spans="1:36" x14ac:dyDescent="0.3">
      <c r="A136" s="3" t="s">
        <v>812</v>
      </c>
      <c r="B136" t="s">
        <v>813</v>
      </c>
      <c r="C136" s="4" t="s">
        <v>814</v>
      </c>
      <c r="D136" s="4" t="s">
        <v>815</v>
      </c>
      <c r="E136" t="s">
        <v>816</v>
      </c>
      <c r="F136" t="s">
        <v>96</v>
      </c>
      <c r="G136" s="4">
        <v>28.518948000000002</v>
      </c>
      <c r="H136" s="4">
        <v>-96.509354000000002</v>
      </c>
      <c r="I136" s="4" t="s">
        <v>172</v>
      </c>
      <c r="J136" s="4"/>
      <c r="K136" s="1" t="s">
        <v>817</v>
      </c>
      <c r="M136" s="4"/>
      <c r="N136" s="4"/>
      <c r="O136" s="4"/>
      <c r="P136" s="4"/>
      <c r="Q136" s="2">
        <v>344</v>
      </c>
      <c r="R136" s="4" t="s">
        <v>818</v>
      </c>
      <c r="S136" s="2" t="str">
        <f>VLOOKUP(A281,$AD$2:$AJ$293,6,FALSE)</f>
        <v>500 &amp; $3</v>
      </c>
      <c r="T136" s="2" t="str">
        <f>VLOOKUP(A281,$AD$2:$AJ$293,7,FALSE)</f>
        <v>head of cattle and $3 extra per head - for each trail</v>
      </c>
      <c r="U136" s="4" t="str">
        <f>VLOOKUP(A281,$AD$2:$AJ$293,1,FALSE)</f>
        <v>MHSR</v>
      </c>
      <c r="V136" s="4" t="str">
        <f>IF((VLOOKUP(U136,$AD$2:$AJ$293,4,FALSE))=G281,"YES","NO")</f>
        <v>YES</v>
      </c>
      <c r="W136" s="4" t="str">
        <f>IF((VLOOKUP(U136,$AD$2:$AJ$293,5,FALSE))=H281,"YES","NO")</f>
        <v>YES</v>
      </c>
      <c r="X136" s="4"/>
      <c r="Y136" s="4"/>
      <c r="Z136" s="4"/>
      <c r="AA136" s="4"/>
      <c r="AC136" t="s">
        <v>819</v>
      </c>
      <c r="AD136" t="s">
        <v>804</v>
      </c>
      <c r="AE136" s="3" t="s">
        <v>805</v>
      </c>
      <c r="AF136" t="s">
        <v>172</v>
      </c>
      <c r="AG136">
        <v>41.157352000000003</v>
      </c>
      <c r="AH136">
        <v>-104.833448</v>
      </c>
      <c r="AI136">
        <v>60</v>
      </c>
      <c r="AJ136" t="s">
        <v>762</v>
      </c>
    </row>
    <row r="137" spans="1:36" x14ac:dyDescent="0.3">
      <c r="A137" s="3" t="s">
        <v>820</v>
      </c>
      <c r="B137" t="s">
        <v>821</v>
      </c>
      <c r="C137" s="4" t="s">
        <v>822</v>
      </c>
      <c r="D137" s="4" t="s">
        <v>823</v>
      </c>
      <c r="E137" t="s">
        <v>824</v>
      </c>
      <c r="F137" t="s">
        <v>18</v>
      </c>
      <c r="G137" s="4">
        <v>34.319553999999997</v>
      </c>
      <c r="H137" s="4">
        <v>-96.307115999999994</v>
      </c>
      <c r="I137" s="4" t="s">
        <v>19</v>
      </c>
      <c r="J137" s="4"/>
      <c r="K137" s="1" t="s">
        <v>825</v>
      </c>
      <c r="M137" s="4"/>
      <c r="N137" s="4"/>
      <c r="O137" s="4"/>
      <c r="P137" s="4"/>
      <c r="Q137" s="2">
        <v>600</v>
      </c>
      <c r="R137" s="4" t="s">
        <v>818</v>
      </c>
      <c r="S137" s="2">
        <f t="shared" ref="S137:S171" si="25">VLOOKUP(A136,$AD$2:$AJ$293,6,FALSE)</f>
        <v>344</v>
      </c>
      <c r="T137" s="2" t="str">
        <f t="shared" ref="T137:T171" si="26">VLOOKUP(A136,$AD$2:$AJ$293,7,FALSE)</f>
        <v>Head of cattle - Shawnee</v>
      </c>
      <c r="U137" s="4" t="str">
        <f t="shared" ref="U137:U171" si="27">VLOOKUP(A136,$AD$2:$AJ$293,1,FALSE)</f>
        <v>SC01</v>
      </c>
      <c r="V137" s="4" t="str">
        <f t="shared" ref="V137:V171" si="28">IF((VLOOKUP(U137,$AD$2:$AJ$293,4,FALSE))=G136,"YES","NO")</f>
        <v>YES</v>
      </c>
      <c r="W137" s="4" t="str">
        <f t="shared" ref="W137:W171" si="29">IF((VLOOKUP(U137,$AD$2:$AJ$293,5,FALSE))=H136,"YES","NO")</f>
        <v>YES</v>
      </c>
      <c r="X137" s="4"/>
      <c r="Y137" s="4"/>
      <c r="Z137" s="4"/>
      <c r="AA137" s="4"/>
      <c r="AC137" s="4" t="s">
        <v>826</v>
      </c>
      <c r="AD137" t="s">
        <v>827</v>
      </c>
      <c r="AE137" s="3" t="s">
        <v>828</v>
      </c>
      <c r="AF137" t="s">
        <v>19</v>
      </c>
      <c r="AG137">
        <v>41.105285000000002</v>
      </c>
      <c r="AH137">
        <v>-101.72000800000001</v>
      </c>
      <c r="AI137">
        <v>60</v>
      </c>
      <c r="AJ137" t="s">
        <v>829</v>
      </c>
    </row>
    <row r="138" spans="1:36" x14ac:dyDescent="0.3">
      <c r="A138" s="3" t="s">
        <v>830</v>
      </c>
      <c r="B138" t="s">
        <v>831</v>
      </c>
      <c r="C138" s="4" t="s">
        <v>832</v>
      </c>
      <c r="D138" s="4" t="s">
        <v>833</v>
      </c>
      <c r="E138" t="s">
        <v>834</v>
      </c>
      <c r="F138" t="s">
        <v>18</v>
      </c>
      <c r="G138" s="4">
        <v>33.853650000000002</v>
      </c>
      <c r="H138" s="4">
        <v>-96.502437999999998</v>
      </c>
      <c r="I138" s="4" t="s">
        <v>19</v>
      </c>
      <c r="J138" s="4"/>
      <c r="K138" s="1" t="s">
        <v>835</v>
      </c>
      <c r="M138" s="4"/>
      <c r="N138" s="4"/>
      <c r="O138" s="4"/>
      <c r="P138" s="4"/>
      <c r="Q138" s="2">
        <v>520</v>
      </c>
      <c r="R138" s="4" t="s">
        <v>818</v>
      </c>
      <c r="S138" s="2">
        <f t="shared" si="25"/>
        <v>600</v>
      </c>
      <c r="T138" s="2" t="str">
        <f t="shared" si="26"/>
        <v>Head of cattle - Shawnee</v>
      </c>
      <c r="U138" s="4" t="str">
        <f t="shared" si="27"/>
        <v>SC02</v>
      </c>
      <c r="V138" s="4" t="str">
        <f t="shared" si="28"/>
        <v>YES</v>
      </c>
      <c r="W138" s="4" t="str">
        <f t="shared" si="29"/>
        <v>YES</v>
      </c>
      <c r="X138" s="4"/>
      <c r="Y138" s="4"/>
      <c r="Z138" s="4"/>
      <c r="AA138" s="4"/>
      <c r="AC138" t="s">
        <v>836</v>
      </c>
      <c r="AD138" t="s">
        <v>837</v>
      </c>
      <c r="AE138" s="3" t="s">
        <v>838</v>
      </c>
      <c r="AF138" t="s">
        <v>19</v>
      </c>
      <c r="AG138">
        <v>25.913558999999999</v>
      </c>
      <c r="AH138">
        <v>-97.502134999999996</v>
      </c>
      <c r="AI138">
        <v>134</v>
      </c>
      <c r="AJ138" t="s">
        <v>829</v>
      </c>
    </row>
    <row r="139" spans="1:36" x14ac:dyDescent="0.3">
      <c r="A139" s="3" t="s">
        <v>839</v>
      </c>
      <c r="B139" t="s">
        <v>840</v>
      </c>
      <c r="C139" s="4" t="s">
        <v>841</v>
      </c>
      <c r="D139" s="4" t="s">
        <v>842</v>
      </c>
      <c r="E139" t="s">
        <v>843</v>
      </c>
      <c r="F139" t="s">
        <v>18</v>
      </c>
      <c r="G139" s="4">
        <v>34.929488999999997</v>
      </c>
      <c r="H139" s="4">
        <v>-95.739733999999999</v>
      </c>
      <c r="I139" s="4" t="s">
        <v>172</v>
      </c>
      <c r="J139" s="4"/>
      <c r="K139" s="1" t="s">
        <v>844</v>
      </c>
      <c r="M139" s="4"/>
      <c r="N139" s="4"/>
      <c r="O139" s="4"/>
      <c r="P139" s="4"/>
      <c r="Q139" s="2">
        <v>703</v>
      </c>
      <c r="R139" s="4" t="s">
        <v>818</v>
      </c>
      <c r="S139" s="2">
        <f t="shared" si="25"/>
        <v>520</v>
      </c>
      <c r="T139" s="2" t="str">
        <f t="shared" si="26"/>
        <v>Head of cattle - Shawnee</v>
      </c>
      <c r="U139" s="4" t="str">
        <f t="shared" si="27"/>
        <v>SC03</v>
      </c>
      <c r="V139" s="4" t="str">
        <f t="shared" si="28"/>
        <v>YES</v>
      </c>
      <c r="W139" s="4" t="str">
        <f t="shared" si="29"/>
        <v>YES</v>
      </c>
      <c r="X139" s="4"/>
      <c r="Y139" s="4"/>
      <c r="Z139" s="4"/>
      <c r="AA139" s="4"/>
      <c r="AC139" t="s">
        <v>845</v>
      </c>
      <c r="AD139" t="s">
        <v>846</v>
      </c>
      <c r="AE139" s="3" t="s">
        <v>847</v>
      </c>
      <c r="AF139" t="s">
        <v>242</v>
      </c>
      <c r="AG139">
        <v>26.170435999999999</v>
      </c>
      <c r="AH139">
        <v>-98.055197000000007</v>
      </c>
      <c r="AI139">
        <v>113</v>
      </c>
      <c r="AJ139" t="s">
        <v>829</v>
      </c>
    </row>
    <row r="140" spans="1:36" x14ac:dyDescent="0.3">
      <c r="A140" s="3" t="s">
        <v>848</v>
      </c>
      <c r="B140" t="s">
        <v>849</v>
      </c>
      <c r="C140" s="4" t="s">
        <v>850</v>
      </c>
      <c r="D140" s="4" t="s">
        <v>851</v>
      </c>
      <c r="E140" t="s">
        <v>852</v>
      </c>
      <c r="F140" t="s">
        <v>18</v>
      </c>
      <c r="G140" s="4">
        <v>34.103062999999999</v>
      </c>
      <c r="H140" s="4">
        <v>-96.546336999999994</v>
      </c>
      <c r="I140" s="4" t="s">
        <v>853</v>
      </c>
      <c r="J140" s="4"/>
      <c r="K140" s="1" t="s">
        <v>854</v>
      </c>
      <c r="M140" s="4"/>
      <c r="N140" s="4"/>
      <c r="O140" s="4"/>
      <c r="P140" s="4"/>
      <c r="Q140" s="2">
        <v>567</v>
      </c>
      <c r="R140" s="4" t="s">
        <v>818</v>
      </c>
      <c r="S140" s="2">
        <f t="shared" si="25"/>
        <v>703</v>
      </c>
      <c r="T140" s="2" t="str">
        <f t="shared" si="26"/>
        <v>Head of cattle - Shawnee</v>
      </c>
      <c r="U140" s="4" t="str">
        <f t="shared" si="27"/>
        <v>SC04</v>
      </c>
      <c r="V140" s="4" t="str">
        <f t="shared" si="28"/>
        <v>YES</v>
      </c>
      <c r="W140" s="4" t="str">
        <f t="shared" si="29"/>
        <v>YES</v>
      </c>
      <c r="X140" s="4"/>
      <c r="Y140" s="4"/>
      <c r="Z140" s="4"/>
      <c r="AA140" s="4"/>
      <c r="AC140" t="s">
        <v>855</v>
      </c>
      <c r="AD140" t="s">
        <v>856</v>
      </c>
      <c r="AE140" s="3" t="s">
        <v>857</v>
      </c>
      <c r="AF140" t="s">
        <v>19</v>
      </c>
      <c r="AG140">
        <v>26.302136999999998</v>
      </c>
      <c r="AH140">
        <v>-98.162170000000003</v>
      </c>
      <c r="AI140">
        <v>1</v>
      </c>
      <c r="AJ140" t="s">
        <v>829</v>
      </c>
    </row>
    <row r="141" spans="1:36" x14ac:dyDescent="0.3">
      <c r="A141" s="3" t="s">
        <v>858</v>
      </c>
      <c r="B141" t="s">
        <v>859</v>
      </c>
      <c r="C141" s="4" t="s">
        <v>860</v>
      </c>
      <c r="D141" s="4" t="s">
        <v>861</v>
      </c>
      <c r="E141" t="s">
        <v>862</v>
      </c>
      <c r="F141" t="s">
        <v>96</v>
      </c>
      <c r="G141" s="4">
        <v>33.757435999999998</v>
      </c>
      <c r="H141" s="4">
        <v>-96.671132999999998</v>
      </c>
      <c r="I141" s="4" t="s">
        <v>172</v>
      </c>
      <c r="J141" s="4"/>
      <c r="K141" s="1" t="s">
        <v>863</v>
      </c>
      <c r="M141" s="4"/>
      <c r="N141" s="4"/>
      <c r="O141" s="4"/>
      <c r="P141" s="4"/>
      <c r="Q141" s="2">
        <v>511</v>
      </c>
      <c r="R141" s="4" t="s">
        <v>818</v>
      </c>
      <c r="S141" s="2">
        <f t="shared" si="25"/>
        <v>567</v>
      </c>
      <c r="T141" s="2" t="str">
        <f t="shared" si="26"/>
        <v>Head of cattle - Shawnee</v>
      </c>
      <c r="U141" s="4" t="str">
        <f t="shared" si="27"/>
        <v>SC05</v>
      </c>
      <c r="V141" s="4" t="str">
        <f t="shared" si="28"/>
        <v>YES</v>
      </c>
      <c r="W141" s="4" t="str">
        <f t="shared" si="29"/>
        <v>YES</v>
      </c>
      <c r="X141" s="4"/>
      <c r="Y141" s="4"/>
      <c r="Z141" s="4"/>
      <c r="AA141" s="4"/>
      <c r="AC141" t="s">
        <v>864</v>
      </c>
      <c r="AD141" t="s">
        <v>865</v>
      </c>
      <c r="AE141" s="3" t="s">
        <v>866</v>
      </c>
      <c r="AF141" t="s">
        <v>19</v>
      </c>
      <c r="AG141">
        <v>27.231545000000001</v>
      </c>
      <c r="AH141">
        <v>-98.143879999999996</v>
      </c>
      <c r="AI141">
        <v>49</v>
      </c>
      <c r="AJ141" t="s">
        <v>829</v>
      </c>
    </row>
    <row r="142" spans="1:36" x14ac:dyDescent="0.3">
      <c r="A142" s="3" t="s">
        <v>867</v>
      </c>
      <c r="B142" t="s">
        <v>868</v>
      </c>
      <c r="C142" s="4" t="s">
        <v>869</v>
      </c>
      <c r="D142" s="4" t="s">
        <v>870</v>
      </c>
      <c r="E142" t="s">
        <v>871</v>
      </c>
      <c r="F142" t="s">
        <v>96</v>
      </c>
      <c r="G142" s="4">
        <v>32.240684000000002</v>
      </c>
      <c r="H142" s="4">
        <v>-96.920410000000004</v>
      </c>
      <c r="I142" s="4" t="s">
        <v>172</v>
      </c>
      <c r="J142" s="4"/>
      <c r="K142" s="1" t="s">
        <v>632</v>
      </c>
      <c r="M142" s="4"/>
      <c r="N142" s="4"/>
      <c r="O142" s="4"/>
      <c r="P142" s="4"/>
      <c r="Q142" s="2">
        <v>276</v>
      </c>
      <c r="R142" s="4" t="s">
        <v>818</v>
      </c>
      <c r="S142" s="2">
        <f t="shared" si="25"/>
        <v>511</v>
      </c>
      <c r="T142" s="2" t="str">
        <f t="shared" si="26"/>
        <v>Head of cattle - Shawnee</v>
      </c>
      <c r="U142" s="4" t="str">
        <f t="shared" si="27"/>
        <v>SC06</v>
      </c>
      <c r="V142" s="4" t="str">
        <f t="shared" si="28"/>
        <v>YES</v>
      </c>
      <c r="W142" s="4" t="str">
        <f t="shared" si="29"/>
        <v>YES</v>
      </c>
      <c r="X142" s="4"/>
      <c r="Y142" s="4"/>
      <c r="Z142" s="4"/>
      <c r="AA142" s="4"/>
      <c r="AC142" t="s">
        <v>872</v>
      </c>
      <c r="AD142" t="s">
        <v>873</v>
      </c>
      <c r="AE142" s="3" t="s">
        <v>874</v>
      </c>
      <c r="AF142" t="s">
        <v>19</v>
      </c>
      <c r="AG142">
        <v>27.752282000000001</v>
      </c>
      <c r="AH142">
        <v>-98.070569000000006</v>
      </c>
      <c r="AI142">
        <v>35</v>
      </c>
      <c r="AJ142" t="s">
        <v>829</v>
      </c>
    </row>
    <row r="143" spans="1:36" x14ac:dyDescent="0.3">
      <c r="A143" s="3" t="s">
        <v>875</v>
      </c>
      <c r="B143" t="s">
        <v>876</v>
      </c>
      <c r="C143" s="4" t="s">
        <v>869</v>
      </c>
      <c r="D143" s="4" t="s">
        <v>877</v>
      </c>
      <c r="E143" t="s">
        <v>862</v>
      </c>
      <c r="F143" t="s">
        <v>96</v>
      </c>
      <c r="G143" s="4">
        <v>33.805546</v>
      </c>
      <c r="H143" s="4">
        <v>-96.698584999999994</v>
      </c>
      <c r="I143" s="4" t="s">
        <v>172</v>
      </c>
      <c r="J143" s="4" t="s">
        <v>878</v>
      </c>
      <c r="K143" s="1" t="s">
        <v>879</v>
      </c>
      <c r="M143" s="4"/>
      <c r="N143" s="4"/>
      <c r="O143" s="4"/>
      <c r="P143" s="4"/>
      <c r="Q143" s="2">
        <v>520</v>
      </c>
      <c r="R143" s="4" t="s">
        <v>818</v>
      </c>
      <c r="S143" s="2">
        <f t="shared" si="25"/>
        <v>276</v>
      </c>
      <c r="T143" s="2" t="str">
        <f t="shared" si="26"/>
        <v>Head of cattle - Shawnee</v>
      </c>
      <c r="U143" s="4" t="str">
        <f t="shared" si="27"/>
        <v>SC07</v>
      </c>
      <c r="V143" s="4" t="str">
        <f t="shared" si="28"/>
        <v>YES</v>
      </c>
      <c r="W143" s="4" t="str">
        <f t="shared" si="29"/>
        <v>YES</v>
      </c>
      <c r="X143" s="4"/>
      <c r="Y143" s="4"/>
      <c r="Z143" s="4"/>
      <c r="AA143" s="4"/>
      <c r="AC143" t="s">
        <v>880</v>
      </c>
      <c r="AD143" t="s">
        <v>881</v>
      </c>
      <c r="AE143" s="3" t="s">
        <v>882</v>
      </c>
      <c r="AF143" t="s">
        <v>172</v>
      </c>
      <c r="AG143">
        <v>27.847311000000001</v>
      </c>
      <c r="AH143">
        <v>-98.054342000000005</v>
      </c>
      <c r="AI143">
        <v>25</v>
      </c>
      <c r="AJ143" t="s">
        <v>829</v>
      </c>
    </row>
    <row r="144" spans="1:36" x14ac:dyDescent="0.3">
      <c r="A144" s="3" t="s">
        <v>883</v>
      </c>
      <c r="B144" t="s">
        <v>884</v>
      </c>
      <c r="C144" s="4" t="s">
        <v>885</v>
      </c>
      <c r="D144" s="4" t="s">
        <v>886</v>
      </c>
      <c r="E144" t="s">
        <v>887</v>
      </c>
      <c r="F144" t="s">
        <v>96</v>
      </c>
      <c r="G144" s="4">
        <v>33.103893999999997</v>
      </c>
      <c r="H144" s="4">
        <v>-96.816406000000001</v>
      </c>
      <c r="I144" s="4" t="s">
        <v>172</v>
      </c>
      <c r="J144" s="4" t="s">
        <v>888</v>
      </c>
      <c r="K144" s="1" t="s">
        <v>889</v>
      </c>
      <c r="M144" s="4"/>
      <c r="N144" s="4"/>
      <c r="O144" s="4"/>
      <c r="P144" s="4"/>
      <c r="Q144" s="2">
        <v>407</v>
      </c>
      <c r="R144" s="4" t="s">
        <v>818</v>
      </c>
      <c r="S144" s="2">
        <f t="shared" si="25"/>
        <v>520</v>
      </c>
      <c r="T144" s="2" t="str">
        <f t="shared" si="26"/>
        <v>Head of cattle - Shawnee</v>
      </c>
      <c r="U144" s="4" t="str">
        <f t="shared" si="27"/>
        <v>SC08</v>
      </c>
      <c r="V144" s="4" t="str">
        <f t="shared" si="28"/>
        <v>YES</v>
      </c>
      <c r="W144" s="4" t="str">
        <f t="shared" si="29"/>
        <v>YES</v>
      </c>
      <c r="X144" s="4"/>
      <c r="Y144" s="4"/>
      <c r="Z144" s="4"/>
      <c r="AA144" s="4"/>
      <c r="AC144" t="s">
        <v>890</v>
      </c>
      <c r="AD144" t="s">
        <v>891</v>
      </c>
      <c r="AE144" s="3" t="s">
        <v>892</v>
      </c>
      <c r="AF144" t="s">
        <v>172</v>
      </c>
      <c r="AG144">
        <v>27.858999000000001</v>
      </c>
      <c r="AH144">
        <v>-98.086188000000007</v>
      </c>
      <c r="AI144">
        <v>17</v>
      </c>
      <c r="AJ144" t="s">
        <v>829</v>
      </c>
    </row>
    <row r="145" spans="1:36" x14ac:dyDescent="0.3">
      <c r="A145" s="3" t="s">
        <v>893</v>
      </c>
      <c r="B145" t="s">
        <v>894</v>
      </c>
      <c r="C145" s="4" t="s">
        <v>895</v>
      </c>
      <c r="D145" s="4" t="s">
        <v>896</v>
      </c>
      <c r="E145" t="s">
        <v>897</v>
      </c>
      <c r="F145" t="s">
        <v>96</v>
      </c>
      <c r="G145" s="4">
        <v>32.776372000000002</v>
      </c>
      <c r="H145" s="4">
        <v>-96.801599999999993</v>
      </c>
      <c r="I145" s="4" t="s">
        <v>172</v>
      </c>
      <c r="J145" s="4"/>
      <c r="K145" s="1" t="s">
        <v>898</v>
      </c>
      <c r="M145" s="4"/>
      <c r="N145" s="4"/>
      <c r="O145" s="4"/>
      <c r="P145" s="4"/>
      <c r="Q145" s="2">
        <v>355</v>
      </c>
      <c r="R145" s="4" t="s">
        <v>818</v>
      </c>
      <c r="S145" s="2">
        <f t="shared" si="25"/>
        <v>407</v>
      </c>
      <c r="T145" s="2" t="str">
        <f t="shared" si="26"/>
        <v>Head of cattle - Shawnee</v>
      </c>
      <c r="U145" s="4" t="str">
        <f t="shared" si="27"/>
        <v>SC09</v>
      </c>
      <c r="V145" s="4" t="str">
        <f t="shared" si="28"/>
        <v>YES</v>
      </c>
      <c r="W145" s="4" t="str">
        <f t="shared" si="29"/>
        <v>YES</v>
      </c>
      <c r="X145" s="4"/>
      <c r="Y145" s="4"/>
      <c r="Z145" s="4"/>
      <c r="AA145" s="4"/>
      <c r="AC145" t="s">
        <v>899</v>
      </c>
      <c r="AD145" t="s">
        <v>900</v>
      </c>
      <c r="AE145" s="3" t="s">
        <v>901</v>
      </c>
      <c r="AF145" t="s">
        <v>172</v>
      </c>
      <c r="AG145">
        <v>28.117491000000001</v>
      </c>
      <c r="AH145">
        <v>-97.930959999999999</v>
      </c>
      <c r="AI145">
        <v>11</v>
      </c>
      <c r="AJ145" t="s">
        <v>829</v>
      </c>
    </row>
    <row r="146" spans="1:36" x14ac:dyDescent="0.3">
      <c r="A146" s="3" t="s">
        <v>902</v>
      </c>
      <c r="B146" t="s">
        <v>903</v>
      </c>
      <c r="C146" s="4" t="s">
        <v>904</v>
      </c>
      <c r="D146" s="4" t="s">
        <v>905</v>
      </c>
      <c r="E146" s="4" t="s">
        <v>906</v>
      </c>
      <c r="F146" s="4" t="s">
        <v>96</v>
      </c>
      <c r="G146" s="4">
        <v>30.283891000000001</v>
      </c>
      <c r="H146" s="4">
        <v>-97.734182000000004</v>
      </c>
      <c r="I146" s="4" t="s">
        <v>907</v>
      </c>
      <c r="J146" s="4"/>
      <c r="K146" s="1" t="s">
        <v>908</v>
      </c>
      <c r="M146" s="4"/>
      <c r="N146" s="4"/>
      <c r="O146" s="4"/>
      <c r="P146" s="4"/>
      <c r="Q146" s="2">
        <v>400</v>
      </c>
      <c r="R146" s="4" t="s">
        <v>818</v>
      </c>
      <c r="S146" s="2">
        <f t="shared" si="25"/>
        <v>355</v>
      </c>
      <c r="T146" s="2" t="str">
        <f t="shared" si="26"/>
        <v>Head of cattle - Shawnee</v>
      </c>
      <c r="U146" s="4" t="str">
        <f t="shared" si="27"/>
        <v>SC10</v>
      </c>
      <c r="V146" s="4" t="str">
        <f t="shared" si="28"/>
        <v>YES</v>
      </c>
      <c r="W146" s="4" t="str">
        <f t="shared" si="29"/>
        <v>YES</v>
      </c>
      <c r="X146" s="4"/>
      <c r="Y146" s="4"/>
      <c r="Z146" s="4"/>
      <c r="AA146" s="4"/>
      <c r="AC146" t="s">
        <v>909</v>
      </c>
      <c r="AD146" t="s">
        <v>910</v>
      </c>
      <c r="AE146" s="3" t="s">
        <v>911</v>
      </c>
      <c r="AF146" t="s">
        <v>19</v>
      </c>
      <c r="AG146">
        <v>28.330690000000001</v>
      </c>
      <c r="AH146">
        <v>-98.115852000000004</v>
      </c>
      <c r="AI146">
        <v>8</v>
      </c>
      <c r="AJ146" t="s">
        <v>829</v>
      </c>
    </row>
    <row r="147" spans="1:36" x14ac:dyDescent="0.3">
      <c r="A147" s="3" t="s">
        <v>912</v>
      </c>
      <c r="B147" t="s">
        <v>913</v>
      </c>
      <c r="C147" s="4" t="s">
        <v>869</v>
      </c>
      <c r="D147" s="4" t="s">
        <v>914</v>
      </c>
      <c r="E147" t="s">
        <v>915</v>
      </c>
      <c r="F147" t="s">
        <v>96</v>
      </c>
      <c r="G147" s="4">
        <v>31.46012</v>
      </c>
      <c r="H147" s="4">
        <v>-104.841857</v>
      </c>
      <c r="I147" s="4" t="s">
        <v>19</v>
      </c>
      <c r="J147" s="4"/>
      <c r="K147" s="1" t="s">
        <v>916</v>
      </c>
      <c r="M147" s="4"/>
      <c r="N147" s="4"/>
      <c r="O147" s="4"/>
      <c r="P147" s="4"/>
      <c r="Q147" s="7">
        <v>5</v>
      </c>
      <c r="R147" s="4" t="s">
        <v>917</v>
      </c>
      <c r="S147" s="2">
        <f t="shared" si="25"/>
        <v>400</v>
      </c>
      <c r="T147" s="2" t="str">
        <f t="shared" si="26"/>
        <v>Head of cattle - Shawnee</v>
      </c>
      <c r="U147" s="4" t="str">
        <f t="shared" si="27"/>
        <v>SC11</v>
      </c>
      <c r="V147" s="4" t="str">
        <f t="shared" si="28"/>
        <v>YES</v>
      </c>
      <c r="W147" s="4" t="str">
        <f t="shared" si="29"/>
        <v>YES</v>
      </c>
      <c r="X147" s="4"/>
      <c r="Y147" s="4"/>
      <c r="Z147" s="4"/>
      <c r="AA147" s="4"/>
      <c r="AC147" t="s">
        <v>918</v>
      </c>
      <c r="AD147" t="s">
        <v>919</v>
      </c>
      <c r="AE147" s="3" t="s">
        <v>920</v>
      </c>
      <c r="AF147" t="s">
        <v>19</v>
      </c>
      <c r="AG147">
        <v>29.230982000000001</v>
      </c>
      <c r="AH147">
        <v>-98.801614000000001</v>
      </c>
      <c r="AI147">
        <v>78</v>
      </c>
      <c r="AJ147" t="s">
        <v>829</v>
      </c>
    </row>
    <row r="148" spans="1:36" x14ac:dyDescent="0.3">
      <c r="A148" s="3" t="s">
        <v>921</v>
      </c>
      <c r="B148" t="s">
        <v>922</v>
      </c>
      <c r="C148" s="4" t="s">
        <v>923</v>
      </c>
      <c r="D148" s="4" t="s">
        <v>924</v>
      </c>
      <c r="E148" t="s">
        <v>925</v>
      </c>
      <c r="F148" t="s">
        <v>926</v>
      </c>
      <c r="G148" s="4">
        <v>40.739130000000003</v>
      </c>
      <c r="H148" s="4">
        <v>-91.959490000000002</v>
      </c>
      <c r="I148" s="4" t="s">
        <v>172</v>
      </c>
      <c r="J148" s="4"/>
      <c r="K148" s="1" t="s">
        <v>927</v>
      </c>
      <c r="M148" s="4"/>
      <c r="N148" s="4"/>
      <c r="O148" s="4"/>
      <c r="P148" s="4"/>
      <c r="Q148" s="2">
        <v>1000</v>
      </c>
      <c r="R148" s="4" t="s">
        <v>928</v>
      </c>
      <c r="S148" s="2">
        <f t="shared" si="25"/>
        <v>5</v>
      </c>
      <c r="T148" s="2" t="str">
        <f t="shared" si="26"/>
        <v>$5 extra per head - for each trail</v>
      </c>
      <c r="U148" s="4" t="str">
        <f t="shared" si="27"/>
        <v>SH01</v>
      </c>
      <c r="V148" s="4" t="str">
        <f t="shared" si="28"/>
        <v>YES</v>
      </c>
      <c r="W148" s="4" t="str">
        <f t="shared" si="29"/>
        <v>YES</v>
      </c>
      <c r="X148" s="4"/>
      <c r="Y148" s="4"/>
      <c r="Z148" s="4"/>
      <c r="AA148" s="4"/>
      <c r="AC148" s="4" t="s">
        <v>929</v>
      </c>
      <c r="AD148" t="s">
        <v>930</v>
      </c>
      <c r="AE148" s="3" t="s">
        <v>931</v>
      </c>
      <c r="AF148" t="s">
        <v>19</v>
      </c>
      <c r="AG148">
        <v>29.462264999999999</v>
      </c>
      <c r="AH148">
        <v>-98.466700000000003</v>
      </c>
      <c r="AI148">
        <v>11</v>
      </c>
      <c r="AJ148" t="s">
        <v>829</v>
      </c>
    </row>
    <row r="149" spans="1:36" x14ac:dyDescent="0.3">
      <c r="A149" s="3" t="s">
        <v>932</v>
      </c>
      <c r="B149" t="s">
        <v>933</v>
      </c>
      <c r="C149" s="4" t="s">
        <v>923</v>
      </c>
      <c r="D149" s="4" t="s">
        <v>934</v>
      </c>
      <c r="E149" t="s">
        <v>935</v>
      </c>
      <c r="F149" t="s">
        <v>96</v>
      </c>
      <c r="G149" s="4">
        <v>33.594783999999997</v>
      </c>
      <c r="H149" s="4">
        <v>-95.103955999999997</v>
      </c>
      <c r="I149" s="4" t="s">
        <v>19</v>
      </c>
      <c r="J149" s="4"/>
      <c r="K149" s="1" t="s">
        <v>936</v>
      </c>
      <c r="M149" s="4"/>
      <c r="N149" s="4"/>
      <c r="O149" s="4"/>
      <c r="P149" s="4"/>
      <c r="Q149" s="7">
        <v>2</v>
      </c>
      <c r="R149" s="4" t="s">
        <v>937</v>
      </c>
      <c r="S149" s="2">
        <f t="shared" si="25"/>
        <v>1000</v>
      </c>
      <c r="T149" s="2" t="str">
        <f t="shared" si="26"/>
        <v>head of cattle - Shawnee only</v>
      </c>
      <c r="U149" s="4" t="str">
        <f t="shared" si="27"/>
        <v>SH02</v>
      </c>
      <c r="V149" s="4" t="str">
        <f t="shared" si="28"/>
        <v>YES</v>
      </c>
      <c r="W149" s="4" t="str">
        <f t="shared" si="29"/>
        <v>YES</v>
      </c>
      <c r="X149" s="4"/>
      <c r="Y149" s="4"/>
      <c r="Z149" s="4"/>
      <c r="AA149" s="4"/>
      <c r="AC149" t="s">
        <v>938</v>
      </c>
      <c r="AD149" t="s">
        <v>939</v>
      </c>
      <c r="AE149" s="3" t="s">
        <v>940</v>
      </c>
      <c r="AF149" t="s">
        <v>19</v>
      </c>
      <c r="AG149">
        <v>29.681576</v>
      </c>
      <c r="AH149">
        <v>-98.674408999999997</v>
      </c>
      <c r="AI149">
        <v>8</v>
      </c>
      <c r="AJ149" t="s">
        <v>829</v>
      </c>
    </row>
    <row r="150" spans="1:36" x14ac:dyDescent="0.3">
      <c r="A150" s="3" t="s">
        <v>941</v>
      </c>
      <c r="B150" t="s">
        <v>942</v>
      </c>
      <c r="C150" s="4" t="s">
        <v>850</v>
      </c>
      <c r="D150" s="4" t="s">
        <v>943</v>
      </c>
      <c r="E150" t="s">
        <v>944</v>
      </c>
      <c r="F150" t="s">
        <v>275</v>
      </c>
      <c r="G150" s="4">
        <v>37.029612999999998</v>
      </c>
      <c r="H150" s="4">
        <v>-94.733894000000006</v>
      </c>
      <c r="I150" s="4" t="s">
        <v>19</v>
      </c>
      <c r="J150" s="4" t="s">
        <v>945</v>
      </c>
      <c r="K150" s="1" t="s">
        <v>946</v>
      </c>
      <c r="M150" s="4"/>
      <c r="N150" s="4"/>
      <c r="O150" s="4"/>
      <c r="P150" s="4"/>
      <c r="Q150" s="7">
        <v>32</v>
      </c>
      <c r="R150" s="4" t="s">
        <v>947</v>
      </c>
      <c r="S150" s="2">
        <f t="shared" si="25"/>
        <v>2</v>
      </c>
      <c r="T150" s="2" t="str">
        <f t="shared" si="26"/>
        <v>$2 extra per head - Shawnee only</v>
      </c>
      <c r="U150" s="4" t="str">
        <f t="shared" si="27"/>
        <v>SH03</v>
      </c>
      <c r="V150" s="4" t="str">
        <f t="shared" si="28"/>
        <v>YES</v>
      </c>
      <c r="W150" s="4" t="str">
        <f t="shared" si="29"/>
        <v>YES</v>
      </c>
      <c r="X150" s="4"/>
      <c r="Y150" s="4"/>
      <c r="Z150" s="4"/>
      <c r="AA150" s="4"/>
      <c r="AC150" t="s">
        <v>948</v>
      </c>
      <c r="AD150" t="s">
        <v>949</v>
      </c>
      <c r="AE150" s="3" t="s">
        <v>950</v>
      </c>
      <c r="AF150" t="s">
        <v>19</v>
      </c>
      <c r="AG150">
        <v>29.725759</v>
      </c>
      <c r="AH150">
        <v>-99.072567000000006</v>
      </c>
      <c r="AI150">
        <v>78</v>
      </c>
      <c r="AJ150" t="s">
        <v>829</v>
      </c>
    </row>
    <row r="151" spans="1:36" x14ac:dyDescent="0.3">
      <c r="A151" s="3" t="s">
        <v>951</v>
      </c>
      <c r="B151" t="s">
        <v>952</v>
      </c>
      <c r="C151" s="4" t="s">
        <v>953</v>
      </c>
      <c r="D151" s="4" t="s">
        <v>954</v>
      </c>
      <c r="E151" t="s">
        <v>955</v>
      </c>
      <c r="F151" t="s">
        <v>18</v>
      </c>
      <c r="G151" s="4">
        <v>35.804293999999999</v>
      </c>
      <c r="H151" s="4">
        <v>-95.255583999999999</v>
      </c>
      <c r="I151" s="4" t="s">
        <v>19</v>
      </c>
      <c r="J151" s="4"/>
      <c r="K151" s="1" t="s">
        <v>956</v>
      </c>
      <c r="M151" s="4"/>
      <c r="N151" s="4"/>
      <c r="O151" s="4"/>
      <c r="P151" s="4"/>
      <c r="Q151" s="7">
        <v>26</v>
      </c>
      <c r="R151" s="4" t="s">
        <v>947</v>
      </c>
      <c r="S151" s="2">
        <f t="shared" si="25"/>
        <v>32</v>
      </c>
      <c r="T151" s="2" t="str">
        <f t="shared" si="26"/>
        <v>$ per head Shawnee</v>
      </c>
      <c r="U151" s="4" t="str">
        <f t="shared" si="27"/>
        <v>SM01</v>
      </c>
      <c r="V151" s="4" t="str">
        <f t="shared" si="28"/>
        <v>YES</v>
      </c>
      <c r="W151" s="4" t="str">
        <f t="shared" si="29"/>
        <v>YES</v>
      </c>
      <c r="X151" s="4"/>
      <c r="Y151" s="4"/>
      <c r="Z151" s="4"/>
      <c r="AA151" s="4"/>
      <c r="AC151" t="s">
        <v>957</v>
      </c>
      <c r="AD151" t="s">
        <v>958</v>
      </c>
      <c r="AE151" s="3" t="s">
        <v>959</v>
      </c>
      <c r="AF151" t="s">
        <v>172</v>
      </c>
      <c r="AG151">
        <v>29.7332</v>
      </c>
      <c r="AH151">
        <v>-98.703568000000004</v>
      </c>
      <c r="AI151">
        <v>8</v>
      </c>
      <c r="AJ151" t="s">
        <v>829</v>
      </c>
    </row>
    <row r="152" spans="1:36" x14ac:dyDescent="0.3">
      <c r="A152" s="3" t="s">
        <v>960</v>
      </c>
      <c r="B152" t="s">
        <v>961</v>
      </c>
      <c r="C152" s="4" t="s">
        <v>962</v>
      </c>
      <c r="D152" s="4" t="s">
        <v>963</v>
      </c>
      <c r="E152" t="s">
        <v>964</v>
      </c>
      <c r="F152" t="s">
        <v>275</v>
      </c>
      <c r="G152" s="4">
        <v>37.846501000000004</v>
      </c>
      <c r="H152" s="4">
        <v>-94.716356000000005</v>
      </c>
      <c r="I152" s="4" t="s">
        <v>172</v>
      </c>
      <c r="J152" s="4"/>
      <c r="K152" s="1" t="s">
        <v>965</v>
      </c>
      <c r="M152" s="4"/>
      <c r="N152" s="4"/>
      <c r="O152" s="4"/>
      <c r="P152" s="4"/>
      <c r="Q152" s="7">
        <v>35</v>
      </c>
      <c r="R152" s="4" t="s">
        <v>947</v>
      </c>
      <c r="S152" s="2">
        <f t="shared" si="25"/>
        <v>26</v>
      </c>
      <c r="T152" s="2" t="str">
        <f t="shared" si="26"/>
        <v>$ per head Shawnee</v>
      </c>
      <c r="U152" s="4" t="str">
        <f t="shared" si="27"/>
        <v>SM02</v>
      </c>
      <c r="V152" s="4" t="str">
        <f t="shared" si="28"/>
        <v>YES</v>
      </c>
      <c r="W152" s="4" t="str">
        <f t="shared" si="29"/>
        <v>YES</v>
      </c>
      <c r="X152" s="4"/>
      <c r="Y152" s="4"/>
      <c r="Z152" s="4"/>
      <c r="AA152" s="4"/>
      <c r="AC152" t="s">
        <v>966</v>
      </c>
      <c r="AD152" t="s">
        <v>967</v>
      </c>
      <c r="AE152" s="3" t="s">
        <v>968</v>
      </c>
      <c r="AF152" t="s">
        <v>969</v>
      </c>
      <c r="AG152">
        <v>29.787298</v>
      </c>
      <c r="AH152">
        <v>-98.713966999999997</v>
      </c>
      <c r="AI152">
        <v>8</v>
      </c>
      <c r="AJ152" t="s">
        <v>829</v>
      </c>
    </row>
    <row r="153" spans="1:36" x14ac:dyDescent="0.3">
      <c r="A153" s="3" t="s">
        <v>970</v>
      </c>
      <c r="B153" t="s">
        <v>971</v>
      </c>
      <c r="C153" s="4" t="s">
        <v>962</v>
      </c>
      <c r="D153" s="4" t="s">
        <v>972</v>
      </c>
      <c r="E153" t="s">
        <v>973</v>
      </c>
      <c r="F153" t="s">
        <v>974</v>
      </c>
      <c r="G153" s="4">
        <v>39.094658000000003</v>
      </c>
      <c r="H153" s="4">
        <v>-94.604830000000007</v>
      </c>
      <c r="I153" s="4" t="s">
        <v>172</v>
      </c>
      <c r="J153" s="4"/>
      <c r="K153" s="1" t="s">
        <v>975</v>
      </c>
      <c r="M153" s="4"/>
      <c r="N153" s="4"/>
      <c r="O153" s="4"/>
      <c r="P153" s="4"/>
      <c r="Q153" s="7">
        <v>41</v>
      </c>
      <c r="R153" s="4" t="s">
        <v>947</v>
      </c>
      <c r="S153" s="2">
        <f t="shared" si="25"/>
        <v>35</v>
      </c>
      <c r="T153" s="2" t="str">
        <f t="shared" si="26"/>
        <v>$ per head Shawnee</v>
      </c>
      <c r="U153" s="4" t="str">
        <f t="shared" si="27"/>
        <v>SM03</v>
      </c>
      <c r="V153" s="4" t="str">
        <f t="shared" si="28"/>
        <v>YES</v>
      </c>
      <c r="W153" s="4" t="str">
        <f t="shared" si="29"/>
        <v>YES</v>
      </c>
      <c r="X153" s="4"/>
      <c r="Y153" s="4"/>
      <c r="Z153" s="4"/>
      <c r="AA153" s="4"/>
      <c r="AC153" t="s">
        <v>976</v>
      </c>
      <c r="AD153" t="s">
        <v>977</v>
      </c>
      <c r="AE153" s="3" t="s">
        <v>978</v>
      </c>
      <c r="AF153" t="s">
        <v>172</v>
      </c>
      <c r="AG153">
        <v>29.789241000000001</v>
      </c>
      <c r="AH153">
        <v>-99.063016000000005</v>
      </c>
      <c r="AI153">
        <v>12</v>
      </c>
      <c r="AJ153" t="s">
        <v>829</v>
      </c>
    </row>
    <row r="154" spans="1:36" x14ac:dyDescent="0.3">
      <c r="A154" s="3" t="s">
        <v>979</v>
      </c>
      <c r="B154" t="s">
        <v>980</v>
      </c>
      <c r="C154" s="4" t="s">
        <v>981</v>
      </c>
      <c r="D154" s="4" t="s">
        <v>982</v>
      </c>
      <c r="E154" t="s">
        <v>983</v>
      </c>
      <c r="F154" t="s">
        <v>974</v>
      </c>
      <c r="G154" s="4">
        <v>39.720320000000001</v>
      </c>
      <c r="H154" s="4">
        <v>-94.869454000000005</v>
      </c>
      <c r="I154" s="4" t="s">
        <v>172</v>
      </c>
      <c r="J154" s="4"/>
      <c r="K154" s="1" t="s">
        <v>984</v>
      </c>
      <c r="M154" s="4"/>
      <c r="N154" s="4"/>
      <c r="O154" s="4"/>
      <c r="P154" s="4"/>
      <c r="Q154" s="7">
        <v>44</v>
      </c>
      <c r="R154" s="4" t="s">
        <v>947</v>
      </c>
      <c r="S154" s="2">
        <f t="shared" si="25"/>
        <v>41</v>
      </c>
      <c r="T154" s="2" t="str">
        <f t="shared" si="26"/>
        <v>$ per head Shawnee</v>
      </c>
      <c r="U154" s="4" t="str">
        <f t="shared" si="27"/>
        <v>SM04</v>
      </c>
      <c r="V154" s="4" t="str">
        <f t="shared" si="28"/>
        <v>YES</v>
      </c>
      <c r="W154" s="4" t="str">
        <f t="shared" si="29"/>
        <v>YES</v>
      </c>
      <c r="X154" s="4"/>
      <c r="Y154" s="4"/>
      <c r="Z154" s="4"/>
      <c r="AA154" s="4"/>
      <c r="AC154" t="s">
        <v>985</v>
      </c>
      <c r="AD154" t="s">
        <v>986</v>
      </c>
      <c r="AE154" s="3" t="s">
        <v>987</v>
      </c>
      <c r="AF154" t="s">
        <v>19</v>
      </c>
      <c r="AG154">
        <v>29.858993999999999</v>
      </c>
      <c r="AH154">
        <v>-99.105789999999999</v>
      </c>
      <c r="AI154">
        <v>12</v>
      </c>
      <c r="AJ154" t="s">
        <v>829</v>
      </c>
    </row>
    <row r="155" spans="1:36" x14ac:dyDescent="0.3">
      <c r="A155" s="3" t="s">
        <v>988</v>
      </c>
      <c r="B155" t="s">
        <v>989</v>
      </c>
      <c r="C155" s="4" t="s">
        <v>990</v>
      </c>
      <c r="D155" s="4" t="s">
        <v>991</v>
      </c>
      <c r="E155" t="s">
        <v>992</v>
      </c>
      <c r="F155" t="s">
        <v>96</v>
      </c>
      <c r="G155" s="4">
        <v>33.882491999999999</v>
      </c>
      <c r="H155" s="4">
        <v>-96.63382</v>
      </c>
      <c r="I155" s="4" t="s">
        <v>19</v>
      </c>
      <c r="J155" s="4"/>
      <c r="K155" s="1" t="s">
        <v>993</v>
      </c>
      <c r="M155" s="4"/>
      <c r="N155" s="4"/>
      <c r="O155" s="4"/>
      <c r="P155" s="4"/>
      <c r="Q155" s="7">
        <v>16</v>
      </c>
      <c r="R155" s="4" t="s">
        <v>947</v>
      </c>
      <c r="S155" s="2">
        <f t="shared" si="25"/>
        <v>44</v>
      </c>
      <c r="T155" s="2" t="str">
        <f t="shared" si="26"/>
        <v>$ per head Shawnee</v>
      </c>
      <c r="U155" s="4" t="str">
        <f t="shared" si="27"/>
        <v>SM05</v>
      </c>
      <c r="V155" s="4" t="str">
        <f t="shared" si="28"/>
        <v>YES</v>
      </c>
      <c r="W155" s="4" t="str">
        <f t="shared" si="29"/>
        <v>YES</v>
      </c>
      <c r="X155" s="4"/>
      <c r="Y155" s="4"/>
      <c r="Z155" s="4"/>
      <c r="AA155" s="4"/>
      <c r="AC155" t="s">
        <v>994</v>
      </c>
      <c r="AD155" t="s">
        <v>995</v>
      </c>
      <c r="AE155" s="3" t="s">
        <v>996</v>
      </c>
      <c r="AF155" t="s">
        <v>172</v>
      </c>
      <c r="AG155">
        <v>30.024394999999998</v>
      </c>
      <c r="AH155">
        <v>-99.137737999999999</v>
      </c>
      <c r="AI155">
        <v>12</v>
      </c>
      <c r="AJ155" t="s">
        <v>829</v>
      </c>
    </row>
    <row r="156" spans="1:36" x14ac:dyDescent="0.3">
      <c r="A156" s="3" t="s">
        <v>997</v>
      </c>
      <c r="B156" t="s">
        <v>998</v>
      </c>
      <c r="C156" s="4" t="s">
        <v>999</v>
      </c>
      <c r="D156" s="4" t="s">
        <v>1000</v>
      </c>
      <c r="E156" t="s">
        <v>1001</v>
      </c>
      <c r="F156" t="s">
        <v>974</v>
      </c>
      <c r="G156" s="4">
        <v>38.697946000000002</v>
      </c>
      <c r="H156" s="4">
        <v>-93.251191000000006</v>
      </c>
      <c r="I156" s="4" t="s">
        <v>172</v>
      </c>
      <c r="J156" s="4"/>
      <c r="K156" s="1" t="s">
        <v>1002</v>
      </c>
      <c r="M156" s="4"/>
      <c r="N156" s="4"/>
      <c r="O156" s="4"/>
      <c r="P156" s="4"/>
      <c r="Q156" s="7">
        <v>41</v>
      </c>
      <c r="R156" s="4" t="s">
        <v>947</v>
      </c>
      <c r="S156" s="2">
        <f t="shared" si="25"/>
        <v>16</v>
      </c>
      <c r="T156" s="2" t="str">
        <f t="shared" si="26"/>
        <v>$ per head Shawnee</v>
      </c>
      <c r="U156" s="4" t="str">
        <f t="shared" si="27"/>
        <v>SM06</v>
      </c>
      <c r="V156" s="4" t="str">
        <f t="shared" si="28"/>
        <v>YES</v>
      </c>
      <c r="W156" s="4" t="str">
        <f t="shared" si="29"/>
        <v>YES</v>
      </c>
      <c r="X156" s="4"/>
      <c r="Y156" s="4"/>
      <c r="Z156" s="4"/>
      <c r="AA156" s="4"/>
      <c r="AC156" t="s">
        <v>1003</v>
      </c>
      <c r="AD156" t="s">
        <v>1004</v>
      </c>
      <c r="AE156" s="3" t="s">
        <v>1005</v>
      </c>
      <c r="AF156" t="s">
        <v>172</v>
      </c>
      <c r="AG156">
        <v>30.072334999999999</v>
      </c>
      <c r="AH156">
        <v>-99.243815999999995</v>
      </c>
      <c r="AI156">
        <v>75</v>
      </c>
      <c r="AJ156" t="s">
        <v>829</v>
      </c>
    </row>
    <row r="157" spans="1:36" x14ac:dyDescent="0.3">
      <c r="A157" s="3" t="s">
        <v>1006</v>
      </c>
      <c r="B157" t="s">
        <v>1007</v>
      </c>
      <c r="C157" s="4" t="s">
        <v>1008</v>
      </c>
      <c r="D157" s="4" t="s">
        <v>1009</v>
      </c>
      <c r="E157" t="s">
        <v>1010</v>
      </c>
      <c r="F157" t="s">
        <v>454</v>
      </c>
      <c r="G157" s="4">
        <v>41.818609000000002</v>
      </c>
      <c r="H157" s="4">
        <v>-87.648495999999994</v>
      </c>
      <c r="I157" s="4" t="s">
        <v>19</v>
      </c>
      <c r="J157" s="4"/>
      <c r="K157" s="1" t="s">
        <v>1011</v>
      </c>
      <c r="M157" s="4"/>
      <c r="N157" s="4"/>
      <c r="O157" s="4"/>
      <c r="P157" s="4"/>
      <c r="Q157" s="7">
        <v>63</v>
      </c>
      <c r="R157" s="4" t="s">
        <v>947</v>
      </c>
      <c r="S157" s="2">
        <f t="shared" si="25"/>
        <v>41</v>
      </c>
      <c r="T157" s="2" t="str">
        <f t="shared" si="26"/>
        <v>$ per head Shawnee</v>
      </c>
      <c r="U157" s="4" t="str">
        <f t="shared" si="27"/>
        <v>SM07</v>
      </c>
      <c r="V157" s="4" t="str">
        <f t="shared" si="28"/>
        <v>YES</v>
      </c>
      <c r="W157" s="4" t="str">
        <f t="shared" si="29"/>
        <v>YES</v>
      </c>
      <c r="X157" s="4"/>
      <c r="Y157" s="4"/>
      <c r="Z157" s="4"/>
      <c r="AA157" s="4"/>
      <c r="AC157" t="s">
        <v>1012</v>
      </c>
      <c r="AD157" t="s">
        <v>1013</v>
      </c>
      <c r="AE157" s="3" t="s">
        <v>1014</v>
      </c>
      <c r="AF157" t="s">
        <v>172</v>
      </c>
      <c r="AG157">
        <v>30.121708000000002</v>
      </c>
      <c r="AH157">
        <v>-99.153941000000003</v>
      </c>
      <c r="AI157">
        <v>13</v>
      </c>
      <c r="AJ157" t="s">
        <v>829</v>
      </c>
    </row>
    <row r="158" spans="1:36" x14ac:dyDescent="0.3">
      <c r="A158" s="3" t="s">
        <v>827</v>
      </c>
      <c r="B158" t="s">
        <v>828</v>
      </c>
      <c r="C158" s="4" t="s">
        <v>521</v>
      </c>
      <c r="D158" s="4" t="s">
        <v>522</v>
      </c>
      <c r="E158" t="s">
        <v>523</v>
      </c>
      <c r="F158" t="s">
        <v>524</v>
      </c>
      <c r="G158" s="4">
        <v>41.105285000000002</v>
      </c>
      <c r="H158" s="4">
        <v>-101.72000800000001</v>
      </c>
      <c r="I158" s="4" t="s">
        <v>19</v>
      </c>
      <c r="J158" s="4"/>
      <c r="K158" s="1" t="s">
        <v>1015</v>
      </c>
      <c r="M158" s="4"/>
      <c r="N158" s="4"/>
      <c r="O158" s="4"/>
      <c r="P158" s="4"/>
      <c r="Q158" s="2">
        <v>60</v>
      </c>
      <c r="R158" s="4" t="s">
        <v>829</v>
      </c>
      <c r="S158" s="2">
        <f t="shared" si="25"/>
        <v>63</v>
      </c>
      <c r="T158" s="2" t="str">
        <f t="shared" si="26"/>
        <v>$ per head Shawnee</v>
      </c>
      <c r="U158" s="4" t="str">
        <f t="shared" si="27"/>
        <v>SM08</v>
      </c>
      <c r="V158" s="4" t="str">
        <f t="shared" si="28"/>
        <v>YES</v>
      </c>
      <c r="W158" s="4" t="str">
        <f t="shared" si="29"/>
        <v>YES</v>
      </c>
      <c r="X158" s="4"/>
      <c r="Y158" s="4"/>
      <c r="Z158" s="4"/>
      <c r="AA158" s="4"/>
      <c r="AC158" t="s">
        <v>1016</v>
      </c>
      <c r="AD158" t="s">
        <v>1017</v>
      </c>
      <c r="AE158" s="3" t="s">
        <v>1018</v>
      </c>
      <c r="AF158" t="s">
        <v>172</v>
      </c>
      <c r="AG158">
        <v>30.298078</v>
      </c>
      <c r="AH158">
        <v>-99.370545000000007</v>
      </c>
      <c r="AI158">
        <v>14</v>
      </c>
      <c r="AJ158" t="s">
        <v>829</v>
      </c>
    </row>
    <row r="159" spans="1:36" x14ac:dyDescent="0.3">
      <c r="A159" s="3" t="s">
        <v>837</v>
      </c>
      <c r="B159" s="4" t="s">
        <v>838</v>
      </c>
      <c r="C159" s="4" t="s">
        <v>1019</v>
      </c>
      <c r="D159" s="4" t="s">
        <v>1020</v>
      </c>
      <c r="E159" s="4" t="s">
        <v>150</v>
      </c>
      <c r="F159" s="4" t="s">
        <v>96</v>
      </c>
      <c r="G159" s="4">
        <v>25.913558999999999</v>
      </c>
      <c r="H159" s="4">
        <v>-97.502134999999996</v>
      </c>
      <c r="I159" s="4" t="s">
        <v>19</v>
      </c>
      <c r="J159" s="4"/>
      <c r="K159" s="1" t="s">
        <v>1015</v>
      </c>
      <c r="M159" s="4"/>
      <c r="N159" s="4"/>
      <c r="O159" s="4"/>
      <c r="P159" s="4"/>
      <c r="Q159" s="2">
        <v>134</v>
      </c>
      <c r="R159" s="4" t="s">
        <v>829</v>
      </c>
      <c r="S159" s="2">
        <f t="shared" si="25"/>
        <v>60</v>
      </c>
      <c r="T159" s="2" t="str">
        <f t="shared" si="26"/>
        <v>Head of cattle - Great Western</v>
      </c>
      <c r="U159" s="4" t="str">
        <f t="shared" si="27"/>
        <v>WC01</v>
      </c>
      <c r="V159" s="4" t="str">
        <f t="shared" si="28"/>
        <v>YES</v>
      </c>
      <c r="W159" s="4" t="str">
        <f t="shared" si="29"/>
        <v>YES</v>
      </c>
      <c r="X159" s="4"/>
      <c r="Y159" s="4"/>
      <c r="Z159" s="4"/>
      <c r="AA159" s="4"/>
      <c r="AC159" t="s">
        <v>1021</v>
      </c>
      <c r="AE159" s="3" t="s">
        <v>1022</v>
      </c>
      <c r="AF159" t="s">
        <v>19</v>
      </c>
      <c r="AJ159" t="s">
        <v>829</v>
      </c>
    </row>
    <row r="160" spans="1:36" x14ac:dyDescent="0.3">
      <c r="A160" s="3" t="s">
        <v>846</v>
      </c>
      <c r="B160" s="4" t="s">
        <v>847</v>
      </c>
      <c r="C160" s="4" t="s">
        <v>239</v>
      </c>
      <c r="D160" s="4" t="s">
        <v>240</v>
      </c>
      <c r="E160" t="s">
        <v>241</v>
      </c>
      <c r="F160" t="s">
        <v>96</v>
      </c>
      <c r="G160" s="4">
        <v>26.170435999999999</v>
      </c>
      <c r="H160" s="4">
        <v>-98.055197000000007</v>
      </c>
      <c r="I160" s="4" t="s">
        <v>242</v>
      </c>
      <c r="J160" s="4"/>
      <c r="K160" s="1" t="s">
        <v>1015</v>
      </c>
      <c r="M160" s="4"/>
      <c r="N160" s="4"/>
      <c r="O160" s="4"/>
      <c r="P160" s="4"/>
      <c r="Q160" s="2">
        <v>113</v>
      </c>
      <c r="R160" s="4" t="s">
        <v>829</v>
      </c>
      <c r="S160" s="2">
        <f t="shared" si="25"/>
        <v>134</v>
      </c>
      <c r="T160" s="2" t="str">
        <f t="shared" si="26"/>
        <v>Head of cattle - Great Western</v>
      </c>
      <c r="U160" s="4" t="str">
        <f t="shared" si="27"/>
        <v>WC02</v>
      </c>
      <c r="V160" s="4" t="str">
        <f t="shared" si="28"/>
        <v>YES</v>
      </c>
      <c r="W160" s="4" t="str">
        <f t="shared" si="29"/>
        <v>YES</v>
      </c>
      <c r="X160" s="4"/>
      <c r="Y160" s="4"/>
      <c r="Z160" s="4"/>
      <c r="AA160" s="4"/>
      <c r="AC160" t="s">
        <v>1023</v>
      </c>
      <c r="AD160" t="s">
        <v>1024</v>
      </c>
      <c r="AE160" s="3" t="s">
        <v>1025</v>
      </c>
      <c r="AF160" t="s">
        <v>172</v>
      </c>
      <c r="AG160">
        <v>30.467313999999998</v>
      </c>
      <c r="AH160">
        <v>-99.399581999999995</v>
      </c>
      <c r="AI160">
        <v>81</v>
      </c>
      <c r="AJ160" t="s">
        <v>829</v>
      </c>
    </row>
    <row r="161" spans="1:36" x14ac:dyDescent="0.3">
      <c r="A161" s="3" t="s">
        <v>856</v>
      </c>
      <c r="B161" s="4" t="s">
        <v>857</v>
      </c>
      <c r="C161" s="4" t="s">
        <v>1026</v>
      </c>
      <c r="D161" s="4" t="s">
        <v>1027</v>
      </c>
      <c r="E161" s="4" t="s">
        <v>1028</v>
      </c>
      <c r="F161" s="4" t="s">
        <v>96</v>
      </c>
      <c r="G161" s="4">
        <v>26.302136999999998</v>
      </c>
      <c r="H161" s="4">
        <v>-98.162170000000003</v>
      </c>
      <c r="I161" s="4" t="s">
        <v>19</v>
      </c>
      <c r="J161" s="4"/>
      <c r="K161" s="1" t="s">
        <v>1029</v>
      </c>
      <c r="M161" s="4"/>
      <c r="N161" s="4"/>
      <c r="O161" s="4"/>
      <c r="P161" s="4"/>
      <c r="Q161" s="2">
        <v>1</v>
      </c>
      <c r="R161" s="4" t="s">
        <v>829</v>
      </c>
      <c r="S161" s="2">
        <f t="shared" si="25"/>
        <v>113</v>
      </c>
      <c r="T161" s="2" t="str">
        <f t="shared" si="26"/>
        <v>Head of cattle - Great Western</v>
      </c>
      <c r="U161" s="4" t="str">
        <f t="shared" si="27"/>
        <v>WC03</v>
      </c>
      <c r="V161" s="4" t="str">
        <f t="shared" si="28"/>
        <v>YES</v>
      </c>
      <c r="W161" s="4" t="str">
        <f t="shared" si="29"/>
        <v>YES</v>
      </c>
      <c r="X161" s="4"/>
      <c r="Y161" s="4"/>
      <c r="Z161" s="4"/>
      <c r="AA161" s="4"/>
      <c r="AC161" s="4" t="s">
        <v>1030</v>
      </c>
      <c r="AD161" t="s">
        <v>1031</v>
      </c>
      <c r="AE161" s="3" t="s">
        <v>1032</v>
      </c>
      <c r="AF161" t="s">
        <v>172</v>
      </c>
      <c r="AG161">
        <v>30.511116999999999</v>
      </c>
      <c r="AH161">
        <v>-99.537627999999998</v>
      </c>
      <c r="AI161">
        <v>14</v>
      </c>
      <c r="AJ161" t="s">
        <v>829</v>
      </c>
    </row>
    <row r="162" spans="1:36" x14ac:dyDescent="0.3">
      <c r="A162" s="3" t="s">
        <v>865</v>
      </c>
      <c r="B162" s="4" t="s">
        <v>866</v>
      </c>
      <c r="C162" s="4" t="s">
        <v>1033</v>
      </c>
      <c r="D162" s="4" t="s">
        <v>1034</v>
      </c>
      <c r="E162" s="4" t="s">
        <v>1035</v>
      </c>
      <c r="F162" s="4" t="s">
        <v>96</v>
      </c>
      <c r="G162" s="4">
        <v>27.231545000000001</v>
      </c>
      <c r="H162" s="4">
        <v>-98.143879999999996</v>
      </c>
      <c r="I162" s="4" t="s">
        <v>19</v>
      </c>
      <c r="J162" s="4"/>
      <c r="K162" s="1" t="s">
        <v>1015</v>
      </c>
      <c r="M162" s="4"/>
      <c r="N162" s="4"/>
      <c r="O162" s="4"/>
      <c r="P162" s="4"/>
      <c r="Q162" s="2">
        <v>49</v>
      </c>
      <c r="R162" s="4" t="s">
        <v>829</v>
      </c>
      <c r="S162" s="2">
        <f t="shared" si="25"/>
        <v>1</v>
      </c>
      <c r="T162" s="2" t="str">
        <f t="shared" si="26"/>
        <v>Head of cattle - Great Western</v>
      </c>
      <c r="U162" s="4" t="str">
        <f t="shared" si="27"/>
        <v>WC04</v>
      </c>
      <c r="V162" s="4" t="str">
        <f t="shared" si="28"/>
        <v>YES</v>
      </c>
      <c r="W162" s="4" t="str">
        <f t="shared" si="29"/>
        <v>YES</v>
      </c>
      <c r="X162" s="4"/>
      <c r="Y162" s="4"/>
      <c r="Z162" s="4"/>
      <c r="AA162" s="4"/>
      <c r="AC162" s="4" t="s">
        <v>1036</v>
      </c>
      <c r="AD162" t="s">
        <v>1037</v>
      </c>
      <c r="AE162" s="3" t="s">
        <v>1038</v>
      </c>
      <c r="AF162" t="s">
        <v>172</v>
      </c>
      <c r="AG162">
        <v>30.592078999999998</v>
      </c>
      <c r="AH162">
        <v>-99.598699999999994</v>
      </c>
      <c r="AI162">
        <v>45</v>
      </c>
      <c r="AJ162" t="s">
        <v>829</v>
      </c>
    </row>
    <row r="163" spans="1:36" x14ac:dyDescent="0.3">
      <c r="A163" s="3" t="s">
        <v>873</v>
      </c>
      <c r="B163" s="4" t="s">
        <v>874</v>
      </c>
      <c r="C163" s="4" t="s">
        <v>1039</v>
      </c>
      <c r="D163" s="4" t="s">
        <v>1040</v>
      </c>
      <c r="E163" s="4" t="s">
        <v>1041</v>
      </c>
      <c r="F163" s="4" t="s">
        <v>96</v>
      </c>
      <c r="G163" s="4">
        <v>27.752282000000001</v>
      </c>
      <c r="H163" s="4">
        <v>-98.070569000000006</v>
      </c>
      <c r="I163" s="4" t="s">
        <v>19</v>
      </c>
      <c r="J163" s="4"/>
      <c r="K163" s="1" t="s">
        <v>1015</v>
      </c>
      <c r="M163" s="4"/>
      <c r="N163" s="4"/>
      <c r="O163" s="4"/>
      <c r="P163" s="4"/>
      <c r="Q163" s="2">
        <v>35</v>
      </c>
      <c r="R163" s="4" t="s">
        <v>829</v>
      </c>
      <c r="S163" s="2">
        <f t="shared" si="25"/>
        <v>49</v>
      </c>
      <c r="T163" s="2" t="str">
        <f t="shared" si="26"/>
        <v>Head of cattle - Great Western</v>
      </c>
      <c r="U163" s="4" t="str">
        <f t="shared" si="27"/>
        <v>WC05</v>
      </c>
      <c r="V163" s="4" t="str">
        <f t="shared" si="28"/>
        <v>YES</v>
      </c>
      <c r="W163" s="4" t="str">
        <f t="shared" si="29"/>
        <v>YES</v>
      </c>
      <c r="X163" s="4"/>
      <c r="Y163" s="4"/>
      <c r="Z163" s="4"/>
      <c r="AA163" s="4"/>
      <c r="AC163" s="4" t="s">
        <v>1042</v>
      </c>
      <c r="AD163" t="s">
        <v>1043</v>
      </c>
      <c r="AE163" s="3" t="s">
        <v>1044</v>
      </c>
      <c r="AF163" t="s">
        <v>19</v>
      </c>
      <c r="AG163">
        <v>30.678591000000001</v>
      </c>
      <c r="AH163">
        <v>-99.576483999999994</v>
      </c>
      <c r="AI163">
        <v>7</v>
      </c>
      <c r="AJ163" t="s">
        <v>829</v>
      </c>
    </row>
    <row r="164" spans="1:36" x14ac:dyDescent="0.3">
      <c r="A164" s="3" t="s">
        <v>881</v>
      </c>
      <c r="B164" s="4" t="s">
        <v>882</v>
      </c>
      <c r="C164" s="4" t="s">
        <v>1045</v>
      </c>
      <c r="D164" s="4" t="s">
        <v>1046</v>
      </c>
      <c r="E164" s="4" t="s">
        <v>1041</v>
      </c>
      <c r="F164" s="4" t="s">
        <v>96</v>
      </c>
      <c r="G164" s="4">
        <v>27.847311000000001</v>
      </c>
      <c r="H164" s="4">
        <v>-98.054342000000005</v>
      </c>
      <c r="I164" s="4" t="s">
        <v>172</v>
      </c>
      <c r="J164" s="4"/>
      <c r="K164" s="1" t="s">
        <v>1015</v>
      </c>
      <c r="M164" s="4"/>
      <c r="N164" s="4"/>
      <c r="O164" s="4"/>
      <c r="P164" s="4"/>
      <c r="Q164" s="2">
        <v>25</v>
      </c>
      <c r="R164" s="4" t="s">
        <v>829</v>
      </c>
      <c r="S164" s="2">
        <f t="shared" si="25"/>
        <v>35</v>
      </c>
      <c r="T164" s="2" t="str">
        <f t="shared" si="26"/>
        <v>Head of cattle - Great Western</v>
      </c>
      <c r="U164" s="4" t="str">
        <f t="shared" si="27"/>
        <v>WC06</v>
      </c>
      <c r="V164" s="4" t="str">
        <f t="shared" si="28"/>
        <v>YES</v>
      </c>
      <c r="W164" s="4" t="str">
        <f t="shared" si="29"/>
        <v>YES</v>
      </c>
      <c r="X164" s="4"/>
      <c r="Y164" s="4"/>
      <c r="Z164" s="4"/>
      <c r="AA164" s="4"/>
      <c r="AC164" s="4" t="s">
        <v>1047</v>
      </c>
      <c r="AD164" t="s">
        <v>1048</v>
      </c>
      <c r="AE164" s="3" t="s">
        <v>1049</v>
      </c>
      <c r="AF164" t="s">
        <v>19</v>
      </c>
      <c r="AG164">
        <v>32.081789000000001</v>
      </c>
      <c r="AH164">
        <v>-99.422811999999993</v>
      </c>
      <c r="AI164">
        <v>3</v>
      </c>
      <c r="AJ164" t="s">
        <v>829</v>
      </c>
    </row>
    <row r="165" spans="1:36" x14ac:dyDescent="0.3">
      <c r="A165" s="3" t="s">
        <v>891</v>
      </c>
      <c r="B165" s="4" t="s">
        <v>892</v>
      </c>
      <c r="C165" s="4" t="s">
        <v>1045</v>
      </c>
      <c r="D165" s="4" t="s">
        <v>1050</v>
      </c>
      <c r="E165" s="4" t="s">
        <v>1041</v>
      </c>
      <c r="F165" s="4" t="s">
        <v>96</v>
      </c>
      <c r="G165" s="4">
        <v>27.858999000000001</v>
      </c>
      <c r="H165" s="4">
        <v>-98.086188000000007</v>
      </c>
      <c r="I165" s="4" t="s">
        <v>172</v>
      </c>
      <c r="J165" s="4"/>
      <c r="K165" s="1" t="s">
        <v>1015</v>
      </c>
      <c r="M165" s="4"/>
      <c r="N165" s="4"/>
      <c r="O165" s="4"/>
      <c r="P165" s="4"/>
      <c r="Q165" s="2">
        <v>17</v>
      </c>
      <c r="R165" s="4" t="s">
        <v>829</v>
      </c>
      <c r="S165" s="2">
        <f t="shared" si="25"/>
        <v>25</v>
      </c>
      <c r="T165" s="2" t="str">
        <f t="shared" si="26"/>
        <v>Head of cattle - Great Western</v>
      </c>
      <c r="U165" s="4" t="str">
        <f t="shared" si="27"/>
        <v>WC07</v>
      </c>
      <c r="V165" s="4" t="str">
        <f t="shared" si="28"/>
        <v>YES</v>
      </c>
      <c r="W165" s="4" t="str">
        <f t="shared" si="29"/>
        <v>YES</v>
      </c>
      <c r="X165" s="4"/>
      <c r="Y165" s="4"/>
      <c r="Z165" s="4"/>
      <c r="AA165" s="4"/>
      <c r="AC165" s="4" t="s">
        <v>1051</v>
      </c>
      <c r="AD165" t="s">
        <v>1052</v>
      </c>
      <c r="AE165" s="3" t="s">
        <v>1053</v>
      </c>
      <c r="AF165" t="s">
        <v>19</v>
      </c>
      <c r="AG165">
        <v>30.901890999999999</v>
      </c>
      <c r="AH165">
        <v>-99.785505000000001</v>
      </c>
      <c r="AI165">
        <v>22</v>
      </c>
      <c r="AJ165" t="s">
        <v>829</v>
      </c>
    </row>
    <row r="166" spans="1:36" x14ac:dyDescent="0.3">
      <c r="A166" s="3" t="s">
        <v>900</v>
      </c>
      <c r="B166" s="4" t="s">
        <v>901</v>
      </c>
      <c r="C166" s="4" t="s">
        <v>1054</v>
      </c>
      <c r="D166" s="4" t="s">
        <v>1055</v>
      </c>
      <c r="E166" s="4" t="s">
        <v>1056</v>
      </c>
      <c r="F166" s="4" t="s">
        <v>96</v>
      </c>
      <c r="G166" s="4">
        <v>28.117491000000001</v>
      </c>
      <c r="H166" s="4">
        <v>-97.930959999999999</v>
      </c>
      <c r="I166" s="4" t="s">
        <v>172</v>
      </c>
      <c r="J166" s="4"/>
      <c r="K166" s="1" t="s">
        <v>1015</v>
      </c>
      <c r="M166" s="4"/>
      <c r="N166" s="4"/>
      <c r="O166" s="4"/>
      <c r="P166" s="4"/>
      <c r="Q166" s="2">
        <v>11</v>
      </c>
      <c r="R166" s="4" t="s">
        <v>829</v>
      </c>
      <c r="S166" s="2">
        <f t="shared" si="25"/>
        <v>17</v>
      </c>
      <c r="T166" s="2" t="str">
        <f t="shared" si="26"/>
        <v>Head of cattle - Great Western</v>
      </c>
      <c r="U166" s="4" t="str">
        <f t="shared" si="27"/>
        <v>WC08</v>
      </c>
      <c r="V166" s="4" t="str">
        <f t="shared" si="28"/>
        <v>YES</v>
      </c>
      <c r="W166" s="4" t="str">
        <f t="shared" si="29"/>
        <v>YES</v>
      </c>
      <c r="X166" s="4"/>
      <c r="Y166" s="4"/>
      <c r="Z166" s="4"/>
      <c r="AA166" s="4"/>
      <c r="AC166" s="4" t="s">
        <v>1057</v>
      </c>
      <c r="AD166" t="s">
        <v>1058</v>
      </c>
      <c r="AE166" s="3" t="s">
        <v>1059</v>
      </c>
      <c r="AF166" t="s">
        <v>172</v>
      </c>
      <c r="AG166">
        <v>30.911152000000001</v>
      </c>
      <c r="AH166">
        <v>-99.493340000000003</v>
      </c>
      <c r="AI166">
        <v>4</v>
      </c>
      <c r="AJ166" t="s">
        <v>829</v>
      </c>
    </row>
    <row r="167" spans="1:36" x14ac:dyDescent="0.3">
      <c r="A167" s="3" t="s">
        <v>910</v>
      </c>
      <c r="B167" s="4" t="s">
        <v>911</v>
      </c>
      <c r="C167" s="4" t="s">
        <v>1060</v>
      </c>
      <c r="D167" s="4" t="s">
        <v>1061</v>
      </c>
      <c r="E167" s="4" t="s">
        <v>1062</v>
      </c>
      <c r="F167" s="4" t="s">
        <v>96</v>
      </c>
      <c r="G167" s="4">
        <v>28.330690000000001</v>
      </c>
      <c r="H167" s="4">
        <v>-98.115852000000004</v>
      </c>
      <c r="I167" s="4" t="s">
        <v>19</v>
      </c>
      <c r="J167" s="4"/>
      <c r="K167" s="1" t="s">
        <v>1015</v>
      </c>
      <c r="M167" s="4"/>
      <c r="N167" s="4"/>
      <c r="O167" s="4"/>
      <c r="P167" s="4"/>
      <c r="Q167" s="2">
        <v>8</v>
      </c>
      <c r="R167" s="4" t="s">
        <v>829</v>
      </c>
      <c r="S167" s="2">
        <f t="shared" si="25"/>
        <v>11</v>
      </c>
      <c r="T167" s="2" t="str">
        <f t="shared" si="26"/>
        <v>Head of cattle - Great Western</v>
      </c>
      <c r="U167" s="4" t="str">
        <f t="shared" si="27"/>
        <v>WC09</v>
      </c>
      <c r="V167" s="4" t="str">
        <f t="shared" si="28"/>
        <v>YES</v>
      </c>
      <c r="W167" s="4" t="str">
        <f t="shared" si="29"/>
        <v>YES</v>
      </c>
      <c r="X167" s="4"/>
      <c r="Y167" s="4"/>
      <c r="Z167" s="4"/>
      <c r="AA167" s="4"/>
      <c r="AC167" s="4" t="s">
        <v>1063</v>
      </c>
      <c r="AD167" t="s">
        <v>1064</v>
      </c>
      <c r="AE167" s="3" t="s">
        <v>1065</v>
      </c>
      <c r="AF167" t="s">
        <v>19</v>
      </c>
      <c r="AG167">
        <v>30.916674</v>
      </c>
      <c r="AH167">
        <v>-99.783619000000002</v>
      </c>
      <c r="AI167">
        <v>6</v>
      </c>
      <c r="AJ167" t="s">
        <v>829</v>
      </c>
    </row>
    <row r="168" spans="1:36" x14ac:dyDescent="0.3">
      <c r="A168" s="3" t="s">
        <v>1066</v>
      </c>
      <c r="B168" t="s">
        <v>1067</v>
      </c>
      <c r="C168" s="4" t="s">
        <v>1068</v>
      </c>
      <c r="D168" s="4" t="s">
        <v>1069</v>
      </c>
      <c r="E168" t="s">
        <v>1070</v>
      </c>
      <c r="F168" t="s">
        <v>1071</v>
      </c>
      <c r="G168" s="4">
        <v>44.468246999999998</v>
      </c>
      <c r="H168" s="4">
        <v>-103.811988</v>
      </c>
      <c r="I168" s="4" t="s">
        <v>19</v>
      </c>
      <c r="J168" s="4"/>
      <c r="K168" s="1" t="s">
        <v>1015</v>
      </c>
      <c r="M168" s="4"/>
      <c r="N168" s="4"/>
      <c r="O168" s="4"/>
      <c r="P168" s="4"/>
      <c r="Q168" s="2">
        <v>149</v>
      </c>
      <c r="R168" s="4" t="s">
        <v>829</v>
      </c>
      <c r="S168" s="2">
        <f t="shared" si="25"/>
        <v>8</v>
      </c>
      <c r="T168" s="2" t="str">
        <f t="shared" si="26"/>
        <v>Head of cattle - Great Western</v>
      </c>
      <c r="U168" s="4" t="str">
        <f t="shared" si="27"/>
        <v>WC10</v>
      </c>
      <c r="V168" s="4" t="str">
        <f t="shared" si="28"/>
        <v>YES</v>
      </c>
      <c r="W168" s="4" t="str">
        <f t="shared" si="29"/>
        <v>YES</v>
      </c>
      <c r="X168" s="4"/>
      <c r="Y168" s="4"/>
      <c r="Z168" s="4"/>
      <c r="AA168" s="4"/>
      <c r="AC168" s="4" t="s">
        <v>1072</v>
      </c>
      <c r="AD168" t="s">
        <v>1073</v>
      </c>
      <c r="AE168" s="3" t="s">
        <v>1074</v>
      </c>
      <c r="AF168" t="s">
        <v>19</v>
      </c>
      <c r="AG168">
        <v>30.918344999999999</v>
      </c>
      <c r="AH168">
        <v>-99.796565999999999</v>
      </c>
      <c r="AI168">
        <v>34</v>
      </c>
      <c r="AJ168" t="s">
        <v>829</v>
      </c>
    </row>
    <row r="169" spans="1:36" x14ac:dyDescent="0.3">
      <c r="A169" s="3" t="s">
        <v>1075</v>
      </c>
      <c r="B169" t="s">
        <v>1076</v>
      </c>
      <c r="C169" s="4" t="s">
        <v>1077</v>
      </c>
      <c r="D169" s="4" t="s">
        <v>1078</v>
      </c>
      <c r="E169" t="s">
        <v>1079</v>
      </c>
      <c r="F169" t="s">
        <v>1071</v>
      </c>
      <c r="G169" s="4">
        <v>44.674016999999999</v>
      </c>
      <c r="H169" s="4">
        <v>-103.85307</v>
      </c>
      <c r="I169" s="4" t="s">
        <v>19</v>
      </c>
      <c r="J169" s="4"/>
      <c r="K169" s="1" t="s">
        <v>1015</v>
      </c>
      <c r="M169" s="4"/>
      <c r="N169" s="4"/>
      <c r="O169" s="4"/>
      <c r="P169" s="4"/>
      <c r="Q169" s="2">
        <v>151</v>
      </c>
      <c r="R169" s="4" t="s">
        <v>829</v>
      </c>
      <c r="S169" s="2">
        <f t="shared" si="25"/>
        <v>149</v>
      </c>
      <c r="T169" s="2" t="str">
        <f t="shared" si="26"/>
        <v>Head of cattle - Great Western</v>
      </c>
      <c r="U169" s="4" t="str">
        <f t="shared" si="27"/>
        <v>WC100</v>
      </c>
      <c r="V169" s="4" t="str">
        <f t="shared" si="28"/>
        <v>YES</v>
      </c>
      <c r="W169" s="4" t="str">
        <f t="shared" si="29"/>
        <v>YES</v>
      </c>
      <c r="X169" s="4"/>
      <c r="Y169" s="4"/>
      <c r="Z169" s="4"/>
      <c r="AA169" s="4"/>
      <c r="AC169" s="4" t="s">
        <v>1080</v>
      </c>
      <c r="AD169" t="s">
        <v>1081</v>
      </c>
      <c r="AE169" s="3" t="s">
        <v>1082</v>
      </c>
      <c r="AF169" t="s">
        <v>172</v>
      </c>
      <c r="AG169">
        <v>30.940957000000001</v>
      </c>
      <c r="AH169">
        <v>-99.490151999999995</v>
      </c>
      <c r="AI169">
        <v>75</v>
      </c>
      <c r="AJ169" t="s">
        <v>829</v>
      </c>
    </row>
    <row r="170" spans="1:36" x14ac:dyDescent="0.3">
      <c r="A170" s="3" t="s">
        <v>1083</v>
      </c>
      <c r="B170" t="s">
        <v>1084</v>
      </c>
      <c r="C170" s="4" t="s">
        <v>1085</v>
      </c>
      <c r="D170" s="4" t="s">
        <v>1086</v>
      </c>
      <c r="E170" t="s">
        <v>1087</v>
      </c>
      <c r="F170" t="s">
        <v>1088</v>
      </c>
      <c r="G170" s="4">
        <v>46.182907999999998</v>
      </c>
      <c r="H170" s="4">
        <v>-103.39333999999999</v>
      </c>
      <c r="I170" s="4" t="s">
        <v>19</v>
      </c>
      <c r="J170" s="4"/>
      <c r="K170" s="1" t="s">
        <v>1015</v>
      </c>
      <c r="M170" s="4"/>
      <c r="N170" s="4"/>
      <c r="O170" s="4"/>
      <c r="P170" s="4"/>
      <c r="Q170" s="2">
        <v>164</v>
      </c>
      <c r="R170" s="4" t="s">
        <v>829</v>
      </c>
      <c r="S170" s="2">
        <f t="shared" si="25"/>
        <v>151</v>
      </c>
      <c r="T170" s="2" t="str">
        <f t="shared" si="26"/>
        <v>Head of cattle - Great Western</v>
      </c>
      <c r="U170" s="4" t="str">
        <f t="shared" si="27"/>
        <v>WC101</v>
      </c>
      <c r="V170" s="4" t="str">
        <f t="shared" si="28"/>
        <v>YES</v>
      </c>
      <c r="W170" s="4" t="str">
        <f t="shared" si="29"/>
        <v>YES</v>
      </c>
      <c r="X170" s="4"/>
      <c r="Y170" s="4"/>
      <c r="Z170" s="4"/>
      <c r="AA170" s="4"/>
      <c r="AC170" s="4" t="s">
        <v>1089</v>
      </c>
      <c r="AE170" s="3" t="s">
        <v>1090</v>
      </c>
      <c r="AF170" t="s">
        <v>172</v>
      </c>
      <c r="AG170">
        <v>30.970542999999999</v>
      </c>
      <c r="AH170">
        <v>-99.790155999999996</v>
      </c>
      <c r="AI170">
        <v>0</v>
      </c>
      <c r="AJ170" t="s">
        <v>829</v>
      </c>
    </row>
    <row r="171" spans="1:36" x14ac:dyDescent="0.3">
      <c r="A171" s="3" t="s">
        <v>1091</v>
      </c>
      <c r="B171" t="s">
        <v>1092</v>
      </c>
      <c r="C171" s="4" t="s">
        <v>1093</v>
      </c>
      <c r="D171" s="4" t="s">
        <v>1094</v>
      </c>
      <c r="E171" t="s">
        <v>1095</v>
      </c>
      <c r="F171" t="s">
        <v>1096</v>
      </c>
      <c r="G171" s="4">
        <v>46.402912999999998</v>
      </c>
      <c r="H171" s="4">
        <v>-105.86165</v>
      </c>
      <c r="I171" s="4" t="s">
        <v>19</v>
      </c>
      <c r="J171" s="4"/>
      <c r="K171" s="1" t="s">
        <v>1015</v>
      </c>
      <c r="M171" s="4"/>
      <c r="N171" s="4"/>
      <c r="O171" s="4"/>
      <c r="P171" s="4"/>
      <c r="Q171" s="2">
        <v>173</v>
      </c>
      <c r="R171" s="4" t="s">
        <v>829</v>
      </c>
      <c r="S171" s="2">
        <f t="shared" si="25"/>
        <v>164</v>
      </c>
      <c r="T171" s="2" t="str">
        <f t="shared" si="26"/>
        <v>Head of cattle - Great Western</v>
      </c>
      <c r="U171" s="4" t="str">
        <f t="shared" si="27"/>
        <v>WC102</v>
      </c>
      <c r="V171" s="4" t="str">
        <f t="shared" si="28"/>
        <v>YES</v>
      </c>
      <c r="W171" s="4" t="str">
        <f t="shared" si="29"/>
        <v>YES</v>
      </c>
      <c r="X171" s="4"/>
      <c r="Y171" s="4"/>
      <c r="Z171" s="4"/>
      <c r="AA171" s="4"/>
      <c r="AC171" s="4" t="s">
        <v>1097</v>
      </c>
      <c r="AD171" t="s">
        <v>1098</v>
      </c>
      <c r="AE171" s="3" t="s">
        <v>1099</v>
      </c>
      <c r="AF171" t="s">
        <v>172</v>
      </c>
      <c r="AG171">
        <v>30.979092999999999</v>
      </c>
      <c r="AH171">
        <v>-99.468610999999996</v>
      </c>
      <c r="AI171">
        <v>3</v>
      </c>
      <c r="AJ171" t="s">
        <v>829</v>
      </c>
    </row>
    <row r="172" spans="1:36" x14ac:dyDescent="0.3">
      <c r="A172" s="3" t="s">
        <v>2146</v>
      </c>
      <c r="B172" t="s">
        <v>2151</v>
      </c>
      <c r="C172" s="4" t="s">
        <v>2152</v>
      </c>
      <c r="D172" s="4" t="s">
        <v>2153</v>
      </c>
      <c r="E172" t="s">
        <v>638</v>
      </c>
      <c r="F172" t="s">
        <v>524</v>
      </c>
      <c r="G172" s="4">
        <v>40.592360999999997</v>
      </c>
      <c r="H172" s="4">
        <v>-101.629186</v>
      </c>
      <c r="I172" s="4" t="s">
        <v>19</v>
      </c>
      <c r="J172" s="4"/>
      <c r="K172" s="1" t="s">
        <v>1015</v>
      </c>
      <c r="M172" s="4"/>
      <c r="N172" s="4"/>
      <c r="O172" s="4"/>
      <c r="P172" s="4"/>
      <c r="Q172" s="2">
        <v>95</v>
      </c>
      <c r="R172" s="4" t="s">
        <v>829</v>
      </c>
      <c r="T172" s="2"/>
      <c r="U172" s="4"/>
      <c r="V172" s="4"/>
      <c r="W172" s="4"/>
      <c r="X172" s="4"/>
      <c r="Y172" s="4"/>
      <c r="Z172" s="4"/>
      <c r="AA172" s="4"/>
      <c r="AC172" s="4"/>
      <c r="AE172" s="3"/>
    </row>
    <row r="173" spans="1:36" x14ac:dyDescent="0.3">
      <c r="A173" s="3" t="s">
        <v>2147</v>
      </c>
      <c r="B173" t="s">
        <v>2154</v>
      </c>
      <c r="C173" s="4" t="s">
        <v>15</v>
      </c>
      <c r="D173" s="4" t="s">
        <v>2155</v>
      </c>
      <c r="E173" t="s">
        <v>2156</v>
      </c>
      <c r="F173" t="s">
        <v>524</v>
      </c>
      <c r="G173" s="4">
        <v>40.391897</v>
      </c>
      <c r="H173" s="4">
        <v>-101.275238</v>
      </c>
      <c r="I173" s="4" t="s">
        <v>19</v>
      </c>
      <c r="J173" s="4"/>
      <c r="K173" s="1" t="s">
        <v>1015</v>
      </c>
      <c r="M173" s="4"/>
      <c r="N173" s="4"/>
      <c r="O173" s="4"/>
      <c r="P173" s="4"/>
      <c r="Q173" s="2">
        <v>105</v>
      </c>
      <c r="R173" s="4" t="s">
        <v>829</v>
      </c>
      <c r="S173" s="2">
        <f>VLOOKUP(A171,$AD$2:$AJ$293,6,FALSE)</f>
        <v>173</v>
      </c>
      <c r="T173" s="2" t="str">
        <f>VLOOKUP(A171,$AD$2:$AJ$293,7,FALSE)</f>
        <v>Head of cattle - Great Western</v>
      </c>
      <c r="U173" s="4" t="str">
        <f>VLOOKUP(A171,$AD$2:$AJ$293,1,FALSE)</f>
        <v>WC103</v>
      </c>
      <c r="V173" s="4" t="str">
        <f>IF((VLOOKUP(U173,$AD$2:$AJ$293,4,FALSE))=G171,"YES","NO")</f>
        <v>YES</v>
      </c>
      <c r="W173" s="4" t="str">
        <f>IF((VLOOKUP(U173,$AD$2:$AJ$293,5,FALSE))=H171,"YES","NO")</f>
        <v>YES</v>
      </c>
      <c r="X173" s="4"/>
      <c r="Y173" s="4"/>
      <c r="Z173" s="4"/>
      <c r="AA173" s="4"/>
      <c r="AC173" s="4" t="s">
        <v>1104</v>
      </c>
      <c r="AD173" t="s">
        <v>1105</v>
      </c>
      <c r="AE173" s="3" t="s">
        <v>1106</v>
      </c>
      <c r="AF173" t="s">
        <v>172</v>
      </c>
      <c r="AG173">
        <v>31.024419999999999</v>
      </c>
      <c r="AH173">
        <v>-99.463162999999994</v>
      </c>
      <c r="AI173">
        <v>5</v>
      </c>
      <c r="AJ173" t="s">
        <v>829</v>
      </c>
    </row>
    <row r="174" spans="1:36" x14ac:dyDescent="0.3">
      <c r="A174" s="3" t="s">
        <v>2148</v>
      </c>
      <c r="B174" t="s">
        <v>2157</v>
      </c>
      <c r="C174" s="4" t="s">
        <v>2158</v>
      </c>
      <c r="D174" s="4" t="s">
        <v>2159</v>
      </c>
      <c r="E174" t="s">
        <v>1496</v>
      </c>
      <c r="F174" t="s">
        <v>524</v>
      </c>
      <c r="G174" s="4">
        <v>40.176600000000001</v>
      </c>
      <c r="H174" s="4">
        <v>-101.0745</v>
      </c>
      <c r="I174" s="4" t="s">
        <v>19</v>
      </c>
      <c r="J174" s="4"/>
      <c r="K174" s="1" t="s">
        <v>1015</v>
      </c>
      <c r="M174" s="4"/>
      <c r="N174" s="4"/>
      <c r="O174" s="4"/>
      <c r="P174" s="4"/>
      <c r="Q174" s="2">
        <v>60</v>
      </c>
      <c r="R174" s="4" t="s">
        <v>829</v>
      </c>
      <c r="S174" s="2" t="e">
        <f t="shared" ref="S174:S184" si="30">VLOOKUP(A173,$AD$2:$AJ$293,6,FALSE)</f>
        <v>#N/A</v>
      </c>
      <c r="T174" s="2" t="e">
        <f t="shared" ref="T174:T184" si="31">VLOOKUP(A173,$AD$2:$AJ$293,7,FALSE)</f>
        <v>#N/A</v>
      </c>
      <c r="U174" s="4" t="e">
        <f t="shared" ref="U174:U184" si="32">VLOOKUP(A173,$AD$2:$AJ$293,1,FALSE)</f>
        <v>#N/A</v>
      </c>
      <c r="V174" s="4" t="e">
        <f t="shared" ref="V174:V184" si="33">IF((VLOOKUP(U174,$AD$2:$AJ$293,4,FALSE))=G173,"YES","NO")</f>
        <v>#N/A</v>
      </c>
      <c r="W174" s="4" t="e">
        <f t="shared" ref="W174:W184" si="34">IF((VLOOKUP(U174,$AD$2:$AJ$293,5,FALSE))=H173,"YES","NO")</f>
        <v>#N/A</v>
      </c>
      <c r="X174" s="4"/>
      <c r="Y174" s="4"/>
      <c r="Z174" s="4"/>
      <c r="AA174" s="4"/>
      <c r="AC174" s="4" t="s">
        <v>1110</v>
      </c>
      <c r="AD174" t="s">
        <v>1111</v>
      </c>
      <c r="AE174" s="3" t="s">
        <v>1106</v>
      </c>
      <c r="AF174" t="s">
        <v>19</v>
      </c>
      <c r="AG174">
        <v>31.126639999999998</v>
      </c>
      <c r="AH174">
        <v>-99.446028999999996</v>
      </c>
      <c r="AI174">
        <v>56</v>
      </c>
      <c r="AJ174" t="s">
        <v>829</v>
      </c>
    </row>
    <row r="175" spans="1:36" x14ac:dyDescent="0.3">
      <c r="A175" s="3" t="s">
        <v>2149</v>
      </c>
      <c r="B175" t="s">
        <v>2160</v>
      </c>
      <c r="C175" s="4" t="s">
        <v>2161</v>
      </c>
      <c r="D175" s="4" t="s">
        <v>2162</v>
      </c>
      <c r="E175" t="s">
        <v>2163</v>
      </c>
      <c r="F175" t="s">
        <v>524</v>
      </c>
      <c r="G175" s="4">
        <v>40.468814999999999</v>
      </c>
      <c r="H175" s="4">
        <v>-101.747354</v>
      </c>
      <c r="I175" s="4" t="s">
        <v>19</v>
      </c>
      <c r="J175" s="4"/>
      <c r="K175" s="1" t="s">
        <v>1015</v>
      </c>
      <c r="M175" s="4"/>
      <c r="N175" s="4"/>
      <c r="O175" s="4"/>
      <c r="P175" s="4"/>
      <c r="Q175" s="2">
        <v>115</v>
      </c>
      <c r="R175" s="4" t="s">
        <v>829</v>
      </c>
      <c r="S175" s="2" t="e">
        <f t="shared" si="30"/>
        <v>#N/A</v>
      </c>
      <c r="T175" s="2" t="e">
        <f t="shared" si="31"/>
        <v>#N/A</v>
      </c>
      <c r="U175" s="4" t="e">
        <f t="shared" si="32"/>
        <v>#N/A</v>
      </c>
      <c r="V175" s="4" t="e">
        <f t="shared" si="33"/>
        <v>#N/A</v>
      </c>
      <c r="W175" s="4" t="e">
        <f t="shared" si="34"/>
        <v>#N/A</v>
      </c>
      <c r="X175" s="4"/>
      <c r="Y175" s="4"/>
      <c r="Z175" s="4"/>
      <c r="AA175" s="4"/>
      <c r="AC175" s="4" t="s">
        <v>1114</v>
      </c>
      <c r="AD175" t="s">
        <v>1115</v>
      </c>
      <c r="AE175" s="3" t="s">
        <v>1116</v>
      </c>
      <c r="AF175" t="s">
        <v>172</v>
      </c>
      <c r="AG175">
        <v>31.135259999999999</v>
      </c>
      <c r="AH175">
        <v>-99.336771999999996</v>
      </c>
      <c r="AI175">
        <v>11</v>
      </c>
      <c r="AJ175" t="s">
        <v>829</v>
      </c>
    </row>
    <row r="176" spans="1:36" x14ac:dyDescent="0.3">
      <c r="A176" s="3" t="s">
        <v>919</v>
      </c>
      <c r="B176" s="4" t="s">
        <v>920</v>
      </c>
      <c r="C176" s="4" t="s">
        <v>1100</v>
      </c>
      <c r="D176" s="4" t="s">
        <v>1101</v>
      </c>
      <c r="E176" s="4" t="s">
        <v>1102</v>
      </c>
      <c r="F176" s="4" t="s">
        <v>96</v>
      </c>
      <c r="G176" s="4">
        <v>29.230982000000001</v>
      </c>
      <c r="H176" s="4">
        <v>-98.801614000000001</v>
      </c>
      <c r="I176" s="4" t="s">
        <v>19</v>
      </c>
      <c r="J176" s="4"/>
      <c r="K176" s="1" t="s">
        <v>1103</v>
      </c>
      <c r="M176" s="4"/>
      <c r="N176" s="4"/>
      <c r="O176" s="4"/>
      <c r="P176" s="4"/>
      <c r="Q176" s="2">
        <v>78</v>
      </c>
      <c r="R176" s="4" t="s">
        <v>829</v>
      </c>
      <c r="S176" s="2" t="e">
        <f t="shared" si="30"/>
        <v>#N/A</v>
      </c>
      <c r="T176" s="2" t="e">
        <f t="shared" si="31"/>
        <v>#N/A</v>
      </c>
      <c r="U176" s="4" t="e">
        <f t="shared" si="32"/>
        <v>#N/A</v>
      </c>
      <c r="V176" s="4" t="e">
        <f t="shared" si="33"/>
        <v>#N/A</v>
      </c>
      <c r="W176" s="4" t="e">
        <f t="shared" si="34"/>
        <v>#N/A</v>
      </c>
      <c r="X176" s="4"/>
      <c r="Y176" s="4"/>
      <c r="Z176" s="4"/>
      <c r="AA176" s="4"/>
      <c r="AC176" s="4" t="s">
        <v>1119</v>
      </c>
      <c r="AD176" t="s">
        <v>1120</v>
      </c>
      <c r="AE176" s="3" t="s">
        <v>1121</v>
      </c>
      <c r="AF176" t="s">
        <v>19</v>
      </c>
      <c r="AG176">
        <v>31.168603000000001</v>
      </c>
      <c r="AH176">
        <v>-99.376289999999997</v>
      </c>
      <c r="AI176">
        <v>7</v>
      </c>
      <c r="AJ176" t="s">
        <v>829</v>
      </c>
    </row>
    <row r="177" spans="1:36" x14ac:dyDescent="0.3">
      <c r="A177" s="3" t="s">
        <v>2150</v>
      </c>
      <c r="B177" t="s">
        <v>2164</v>
      </c>
      <c r="C177" s="4" t="s">
        <v>2165</v>
      </c>
      <c r="D177" s="4" t="s">
        <v>2166</v>
      </c>
      <c r="E177" t="s">
        <v>2167</v>
      </c>
      <c r="F177" t="s">
        <v>524</v>
      </c>
      <c r="G177" s="4">
        <v>41.265129999999999</v>
      </c>
      <c r="H177" s="4">
        <v>-102.111536</v>
      </c>
      <c r="I177" s="4" t="s">
        <v>172</v>
      </c>
      <c r="J177" s="4"/>
      <c r="K177" s="1" t="s">
        <v>1015</v>
      </c>
      <c r="M177" s="4"/>
      <c r="N177" s="4"/>
      <c r="O177" s="4"/>
      <c r="P177" s="4"/>
      <c r="Q177" s="2">
        <v>100</v>
      </c>
      <c r="R177" s="4" t="s">
        <v>829</v>
      </c>
      <c r="S177" s="2">
        <f t="shared" si="30"/>
        <v>78</v>
      </c>
      <c r="T177" s="2" t="str">
        <f t="shared" si="31"/>
        <v>Head of cattle - Great Western</v>
      </c>
      <c r="U177" s="4" t="str">
        <f t="shared" si="32"/>
        <v>WC11</v>
      </c>
      <c r="V177" s="4" t="str">
        <f t="shared" si="33"/>
        <v>YES</v>
      </c>
      <c r="W177" s="4" t="str">
        <f t="shared" si="34"/>
        <v>YES</v>
      </c>
      <c r="X177" s="4"/>
      <c r="Y177" s="4"/>
      <c r="Z177" s="4"/>
      <c r="AA177" s="4"/>
      <c r="AC177" s="4" t="s">
        <v>1125</v>
      </c>
      <c r="AD177" t="s">
        <v>1126</v>
      </c>
      <c r="AE177" s="3" t="s">
        <v>1127</v>
      </c>
      <c r="AF177" t="s">
        <v>172</v>
      </c>
      <c r="AG177">
        <v>31.743625000000002</v>
      </c>
      <c r="AH177">
        <v>-99.332836999999998</v>
      </c>
      <c r="AI177">
        <v>45</v>
      </c>
      <c r="AJ177" t="s">
        <v>829</v>
      </c>
    </row>
    <row r="178" spans="1:36" x14ac:dyDescent="0.3">
      <c r="A178" s="3" t="s">
        <v>930</v>
      </c>
      <c r="B178" t="s">
        <v>931</v>
      </c>
      <c r="C178" s="4" t="s">
        <v>1107</v>
      </c>
      <c r="D178" s="4" t="s">
        <v>1108</v>
      </c>
      <c r="E178" s="4" t="s">
        <v>1109</v>
      </c>
      <c r="F178" s="4" t="s">
        <v>96</v>
      </c>
      <c r="G178" s="4">
        <v>29.462264999999999</v>
      </c>
      <c r="H178" s="4">
        <v>-98.466700000000003</v>
      </c>
      <c r="I178" s="4" t="s">
        <v>19</v>
      </c>
      <c r="J178" s="4"/>
      <c r="K178" s="1" t="s">
        <v>1015</v>
      </c>
      <c r="M178" s="4"/>
      <c r="N178" s="4"/>
      <c r="O178" s="4"/>
      <c r="P178" s="4"/>
      <c r="Q178" s="2">
        <v>11</v>
      </c>
      <c r="R178" s="4" t="s">
        <v>829</v>
      </c>
      <c r="S178" s="2" t="e">
        <f t="shared" si="30"/>
        <v>#N/A</v>
      </c>
      <c r="T178" s="2" t="e">
        <f t="shared" si="31"/>
        <v>#N/A</v>
      </c>
      <c r="U178" s="4" t="e">
        <f t="shared" si="32"/>
        <v>#N/A</v>
      </c>
      <c r="V178" s="4" t="e">
        <f t="shared" si="33"/>
        <v>#N/A</v>
      </c>
      <c r="W178" s="4" t="e">
        <f t="shared" si="34"/>
        <v>#N/A</v>
      </c>
      <c r="X178" s="4"/>
      <c r="Y178" s="4"/>
      <c r="Z178" s="4"/>
      <c r="AA178" s="4"/>
      <c r="AC178" s="4" t="s">
        <v>1131</v>
      </c>
      <c r="AD178" t="s">
        <v>1132</v>
      </c>
      <c r="AE178" s="3" t="s">
        <v>1133</v>
      </c>
      <c r="AF178" t="s">
        <v>172</v>
      </c>
      <c r="AG178">
        <v>31.19539</v>
      </c>
      <c r="AH178">
        <v>-99.377015999999998</v>
      </c>
      <c r="AI178">
        <v>7</v>
      </c>
      <c r="AJ178" t="s">
        <v>829</v>
      </c>
    </row>
    <row r="179" spans="1:36" x14ac:dyDescent="0.3">
      <c r="A179" s="3" t="s">
        <v>939</v>
      </c>
      <c r="B179" t="s">
        <v>940</v>
      </c>
      <c r="C179" s="4" t="s">
        <v>169</v>
      </c>
      <c r="D179" s="4" t="s">
        <v>1112</v>
      </c>
      <c r="E179" s="4" t="s">
        <v>1109</v>
      </c>
      <c r="F179" s="4" t="s">
        <v>96</v>
      </c>
      <c r="G179" s="4">
        <v>29.681576</v>
      </c>
      <c r="H179" s="4">
        <v>-98.674408999999997</v>
      </c>
      <c r="I179" s="4" t="s">
        <v>19</v>
      </c>
      <c r="J179" s="4"/>
      <c r="K179" s="1" t="s">
        <v>1113</v>
      </c>
      <c r="M179" s="4"/>
      <c r="N179" s="4"/>
      <c r="O179" s="4"/>
      <c r="P179" s="4"/>
      <c r="Q179" s="2">
        <v>8</v>
      </c>
      <c r="R179" s="4" t="s">
        <v>829</v>
      </c>
      <c r="S179" s="2">
        <f t="shared" si="30"/>
        <v>11</v>
      </c>
      <c r="T179" s="2" t="str">
        <f t="shared" si="31"/>
        <v>Head of cattle - Great Western</v>
      </c>
      <c r="U179" s="4" t="str">
        <f t="shared" si="32"/>
        <v>WC12</v>
      </c>
      <c r="V179" s="4" t="str">
        <f t="shared" si="33"/>
        <v>YES</v>
      </c>
      <c r="W179" s="4" t="str">
        <f t="shared" si="34"/>
        <v>YES</v>
      </c>
      <c r="X179" s="4"/>
      <c r="Y179" s="4"/>
      <c r="Z179" s="4"/>
      <c r="AA179" s="4"/>
      <c r="AC179" s="4" t="s">
        <v>1135</v>
      </c>
      <c r="AD179" t="s">
        <v>1136</v>
      </c>
      <c r="AE179" s="3" t="s">
        <v>1137</v>
      </c>
      <c r="AF179" t="s">
        <v>19</v>
      </c>
      <c r="AG179">
        <v>31.258661</v>
      </c>
      <c r="AH179">
        <v>-99.379547000000002</v>
      </c>
      <c r="AI179">
        <v>7</v>
      </c>
      <c r="AJ179" t="s">
        <v>829</v>
      </c>
    </row>
    <row r="180" spans="1:36" x14ac:dyDescent="0.3">
      <c r="A180" s="3" t="s">
        <v>949</v>
      </c>
      <c r="B180" t="s">
        <v>950</v>
      </c>
      <c r="C180" s="4" t="s">
        <v>1117</v>
      </c>
      <c r="D180" s="4" t="s">
        <v>1118</v>
      </c>
      <c r="E180" s="4" t="s">
        <v>462</v>
      </c>
      <c r="F180" s="4" t="s">
        <v>96</v>
      </c>
      <c r="G180" s="4">
        <v>29.725759</v>
      </c>
      <c r="H180" s="4">
        <v>-99.072567000000006</v>
      </c>
      <c r="I180" s="4" t="s">
        <v>19</v>
      </c>
      <c r="J180" s="4"/>
      <c r="K180" s="1" t="s">
        <v>1015</v>
      </c>
      <c r="M180" s="4"/>
      <c r="N180" s="4"/>
      <c r="O180" s="4"/>
      <c r="P180" s="4"/>
      <c r="Q180" s="2">
        <v>78</v>
      </c>
      <c r="R180" s="4" t="s">
        <v>829</v>
      </c>
      <c r="S180" s="2">
        <f t="shared" si="30"/>
        <v>8</v>
      </c>
      <c r="T180" s="2" t="str">
        <f t="shared" si="31"/>
        <v>Head of cattle - Great Western</v>
      </c>
      <c r="U180" s="4" t="str">
        <f t="shared" si="32"/>
        <v>WC13</v>
      </c>
      <c r="V180" s="4" t="str">
        <f t="shared" si="33"/>
        <v>YES</v>
      </c>
      <c r="W180" s="4" t="str">
        <f t="shared" si="34"/>
        <v>YES</v>
      </c>
      <c r="X180" s="4"/>
      <c r="Y180" s="4"/>
      <c r="Z180" s="4"/>
      <c r="AA180" s="4"/>
      <c r="AC180" s="4" t="s">
        <v>1140</v>
      </c>
      <c r="AD180" t="s">
        <v>1141</v>
      </c>
      <c r="AE180" s="3" t="s">
        <v>1142</v>
      </c>
      <c r="AF180" t="s">
        <v>19</v>
      </c>
      <c r="AG180">
        <v>31.316255000000002</v>
      </c>
      <c r="AH180">
        <v>-99.345938000000004</v>
      </c>
      <c r="AI180">
        <v>61</v>
      </c>
      <c r="AJ180" t="s">
        <v>829</v>
      </c>
    </row>
    <row r="181" spans="1:36" x14ac:dyDescent="0.3">
      <c r="A181" s="3" t="s">
        <v>958</v>
      </c>
      <c r="B181" t="s">
        <v>959</v>
      </c>
      <c r="C181" s="4" t="s">
        <v>15</v>
      </c>
      <c r="D181" s="4" t="s">
        <v>1122</v>
      </c>
      <c r="E181" s="4" t="s">
        <v>1123</v>
      </c>
      <c r="F181" s="4" t="s">
        <v>96</v>
      </c>
      <c r="G181" s="4">
        <v>29.7332</v>
      </c>
      <c r="H181" s="4">
        <v>-98.703568000000004</v>
      </c>
      <c r="I181" s="4" t="s">
        <v>172</v>
      </c>
      <c r="J181" s="4"/>
      <c r="K181" s="1" t="s">
        <v>1124</v>
      </c>
      <c r="M181" s="4"/>
      <c r="N181" s="4"/>
      <c r="O181" s="4"/>
      <c r="P181" s="4"/>
      <c r="Q181" s="2">
        <v>8</v>
      </c>
      <c r="R181" s="4" t="s">
        <v>829</v>
      </c>
      <c r="S181" s="2">
        <f t="shared" si="30"/>
        <v>78</v>
      </c>
      <c r="T181" s="2" t="str">
        <f t="shared" si="31"/>
        <v>Head of cattle - Great Western</v>
      </c>
      <c r="U181" s="4" t="str">
        <f t="shared" si="32"/>
        <v>WC14</v>
      </c>
      <c r="V181" s="4" t="str">
        <f t="shared" si="33"/>
        <v>YES</v>
      </c>
      <c r="W181" s="4" t="str">
        <f t="shared" si="34"/>
        <v>YES</v>
      </c>
      <c r="X181" s="4"/>
      <c r="Y181" s="4"/>
      <c r="Z181" s="4"/>
      <c r="AA181" s="4"/>
      <c r="AC181" s="4" t="s">
        <v>1146</v>
      </c>
      <c r="AD181" t="s">
        <v>1147</v>
      </c>
      <c r="AE181" s="3" t="s">
        <v>1148</v>
      </c>
      <c r="AF181" t="s">
        <v>19</v>
      </c>
      <c r="AG181">
        <v>31.328264000000001</v>
      </c>
      <c r="AH181">
        <v>-99.340839000000003</v>
      </c>
      <c r="AI181">
        <v>64</v>
      </c>
      <c r="AJ181" t="s">
        <v>829</v>
      </c>
    </row>
    <row r="182" spans="1:36" x14ac:dyDescent="0.3">
      <c r="A182" s="3" t="s">
        <v>967</v>
      </c>
      <c r="B182" t="s">
        <v>968</v>
      </c>
      <c r="C182" s="4" t="s">
        <v>1128</v>
      </c>
      <c r="D182" s="4" t="s">
        <v>1129</v>
      </c>
      <c r="E182" s="4" t="s">
        <v>1123</v>
      </c>
      <c r="F182" s="4" t="s">
        <v>96</v>
      </c>
      <c r="G182" s="4">
        <v>29.787298</v>
      </c>
      <c r="H182" s="4">
        <v>-98.713966999999997</v>
      </c>
      <c r="I182" s="4" t="s">
        <v>969</v>
      </c>
      <c r="J182" s="4"/>
      <c r="K182" s="1" t="s">
        <v>1130</v>
      </c>
      <c r="M182" s="4"/>
      <c r="N182" s="4"/>
      <c r="O182" s="4"/>
      <c r="P182" s="4"/>
      <c r="Q182" s="2">
        <v>8</v>
      </c>
      <c r="R182" s="4" t="s">
        <v>829</v>
      </c>
      <c r="S182" s="2">
        <f t="shared" si="30"/>
        <v>8</v>
      </c>
      <c r="T182" s="2" t="str">
        <f t="shared" si="31"/>
        <v>Head of cattle - Great Western</v>
      </c>
      <c r="U182" s="4" t="str">
        <f t="shared" si="32"/>
        <v>WC15</v>
      </c>
      <c r="V182" s="4" t="str">
        <f t="shared" si="33"/>
        <v>YES</v>
      </c>
      <c r="W182" s="4" t="str">
        <f t="shared" si="34"/>
        <v>YES</v>
      </c>
      <c r="X182" s="4"/>
      <c r="Y182" s="4"/>
      <c r="Z182" s="4"/>
      <c r="AA182" s="4"/>
      <c r="AC182" s="4" t="s">
        <v>1152</v>
      </c>
      <c r="AD182" t="s">
        <v>1153</v>
      </c>
      <c r="AE182" s="3" t="s">
        <v>1154</v>
      </c>
      <c r="AF182" t="s">
        <v>172</v>
      </c>
      <c r="AG182">
        <v>31.357554</v>
      </c>
      <c r="AH182">
        <v>-99.375581999999994</v>
      </c>
      <c r="AI182">
        <v>7</v>
      </c>
      <c r="AJ182" t="s">
        <v>829</v>
      </c>
    </row>
    <row r="183" spans="1:36" x14ac:dyDescent="0.3">
      <c r="A183" s="3" t="s">
        <v>977</v>
      </c>
      <c r="B183" t="s">
        <v>978</v>
      </c>
      <c r="C183" s="4" t="s">
        <v>15</v>
      </c>
      <c r="D183" s="4" t="s">
        <v>1134</v>
      </c>
      <c r="E183" s="4" t="s">
        <v>462</v>
      </c>
      <c r="F183" s="4" t="s">
        <v>96</v>
      </c>
      <c r="G183" s="4">
        <v>29.789241000000001</v>
      </c>
      <c r="H183" s="4">
        <v>-99.063016000000005</v>
      </c>
      <c r="I183" s="4" t="s">
        <v>172</v>
      </c>
      <c r="J183" s="4"/>
      <c r="K183" s="1" t="s">
        <v>1015</v>
      </c>
      <c r="M183" s="4"/>
      <c r="N183" s="4"/>
      <c r="O183" s="4"/>
      <c r="P183" s="4"/>
      <c r="Q183" s="2">
        <v>12</v>
      </c>
      <c r="R183" s="4" t="s">
        <v>829</v>
      </c>
      <c r="S183" s="2">
        <f t="shared" si="30"/>
        <v>8</v>
      </c>
      <c r="T183" s="2" t="str">
        <f t="shared" si="31"/>
        <v>Head of cattle - Great Western</v>
      </c>
      <c r="U183" s="4" t="str">
        <f t="shared" si="32"/>
        <v>WC16</v>
      </c>
      <c r="V183" s="4" t="str">
        <f t="shared" si="33"/>
        <v>YES</v>
      </c>
      <c r="W183" s="4" t="str">
        <f t="shared" si="34"/>
        <v>YES</v>
      </c>
      <c r="X183" s="4"/>
      <c r="Y183" s="4"/>
      <c r="Z183" s="4"/>
      <c r="AA183" s="4"/>
      <c r="AC183" s="4" t="s">
        <v>1157</v>
      </c>
      <c r="AD183" t="s">
        <v>1158</v>
      </c>
      <c r="AE183" s="3" t="s">
        <v>1159</v>
      </c>
      <c r="AF183" t="s">
        <v>172</v>
      </c>
      <c r="AG183">
        <v>31.426449000000002</v>
      </c>
      <c r="AH183">
        <v>-99.374775999999997</v>
      </c>
      <c r="AI183">
        <v>13</v>
      </c>
      <c r="AJ183" t="s">
        <v>829</v>
      </c>
    </row>
    <row r="184" spans="1:36" x14ac:dyDescent="0.3">
      <c r="A184" s="3" t="s">
        <v>986</v>
      </c>
      <c r="B184" t="s">
        <v>987</v>
      </c>
      <c r="C184" s="4" t="s">
        <v>1138</v>
      </c>
      <c r="D184" s="4" t="s">
        <v>1139</v>
      </c>
      <c r="E184" s="4" t="s">
        <v>462</v>
      </c>
      <c r="F184" s="4" t="s">
        <v>96</v>
      </c>
      <c r="G184" s="4">
        <v>29.858993999999999</v>
      </c>
      <c r="H184" s="4">
        <v>-99.105789999999999</v>
      </c>
      <c r="I184" s="4" t="s">
        <v>19</v>
      </c>
      <c r="J184" s="4"/>
      <c r="K184" s="1" t="s">
        <v>1015</v>
      </c>
      <c r="M184" s="4"/>
      <c r="N184" s="4"/>
      <c r="O184" s="4"/>
      <c r="P184" s="4"/>
      <c r="Q184" s="2">
        <v>12</v>
      </c>
      <c r="R184" s="4" t="s">
        <v>829</v>
      </c>
      <c r="S184" s="2">
        <f t="shared" si="30"/>
        <v>12</v>
      </c>
      <c r="T184" s="2" t="str">
        <f t="shared" si="31"/>
        <v>Head of cattle - Great Western</v>
      </c>
      <c r="U184" s="4" t="str">
        <f t="shared" si="32"/>
        <v>WC17</v>
      </c>
      <c r="V184" s="4" t="str">
        <f t="shared" si="33"/>
        <v>YES</v>
      </c>
      <c r="W184" s="4" t="str">
        <f t="shared" si="34"/>
        <v>YES</v>
      </c>
      <c r="X184" s="4"/>
      <c r="Y184" s="4"/>
      <c r="Z184" s="4"/>
      <c r="AA184" s="4"/>
      <c r="AC184" s="4" t="s">
        <v>1163</v>
      </c>
      <c r="AD184" t="s">
        <v>1164</v>
      </c>
      <c r="AE184" s="3" t="s">
        <v>1165</v>
      </c>
      <c r="AF184" t="s">
        <v>19</v>
      </c>
      <c r="AG184">
        <v>31.600396</v>
      </c>
      <c r="AH184">
        <v>-99.424773000000002</v>
      </c>
      <c r="AI184">
        <v>84</v>
      </c>
      <c r="AJ184" t="s">
        <v>829</v>
      </c>
    </row>
    <row r="185" spans="1:36" x14ac:dyDescent="0.3">
      <c r="A185" s="3" t="s">
        <v>995</v>
      </c>
      <c r="B185" t="s">
        <v>996</v>
      </c>
      <c r="C185" s="4" t="s">
        <v>1143</v>
      </c>
      <c r="D185" s="4" t="s">
        <v>1144</v>
      </c>
      <c r="E185" s="4" t="s">
        <v>1145</v>
      </c>
      <c r="F185" s="4" t="s">
        <v>96</v>
      </c>
      <c r="G185" s="4">
        <v>30.024394999999998</v>
      </c>
      <c r="H185" s="4">
        <v>-99.137737999999999</v>
      </c>
      <c r="I185" s="4" t="s">
        <v>172</v>
      </c>
      <c r="J185" s="4"/>
      <c r="K185" s="1" t="s">
        <v>1015</v>
      </c>
      <c r="M185" s="4"/>
      <c r="N185" s="4"/>
      <c r="O185" s="4"/>
      <c r="P185" s="4"/>
      <c r="Q185" s="2">
        <v>12</v>
      </c>
      <c r="R185" s="4" t="s">
        <v>829</v>
      </c>
      <c r="T185" s="2"/>
      <c r="U185" s="4"/>
      <c r="V185" s="4"/>
      <c r="W185" s="4"/>
      <c r="X185" s="4"/>
      <c r="Y185" s="4"/>
      <c r="Z185" s="4"/>
      <c r="AA185" s="4"/>
      <c r="AC185" s="4"/>
      <c r="AE185" s="3"/>
    </row>
    <row r="186" spans="1:36" x14ac:dyDescent="0.3">
      <c r="A186" s="3" t="s">
        <v>1004</v>
      </c>
      <c r="B186" t="s">
        <v>1005</v>
      </c>
      <c r="C186" s="4" t="s">
        <v>1149</v>
      </c>
      <c r="D186" s="4" t="s">
        <v>1150</v>
      </c>
      <c r="E186" s="4" t="s">
        <v>1151</v>
      </c>
      <c r="F186" s="4" t="s">
        <v>96</v>
      </c>
      <c r="G186" s="4">
        <v>30.072334999999999</v>
      </c>
      <c r="H186" s="4">
        <v>-99.243815999999995</v>
      </c>
      <c r="I186" s="4" t="s">
        <v>172</v>
      </c>
      <c r="J186" s="4"/>
      <c r="K186" s="1" t="s">
        <v>1015</v>
      </c>
      <c r="M186" s="4"/>
      <c r="N186" s="4"/>
      <c r="O186" s="4"/>
      <c r="P186" s="4"/>
      <c r="Q186" s="2">
        <v>75</v>
      </c>
      <c r="R186" s="4" t="s">
        <v>829</v>
      </c>
      <c r="S186" s="2">
        <f>VLOOKUP(A184,$AD$2:$AJ$293,6,FALSE)</f>
        <v>12</v>
      </c>
      <c r="T186" s="2" t="str">
        <f>VLOOKUP(A184,$AD$2:$AJ$293,7,FALSE)</f>
        <v>Head of cattle - Great Western</v>
      </c>
      <c r="U186" s="4" t="str">
        <f>VLOOKUP(A184,$AD$2:$AJ$293,1,FALSE)</f>
        <v>WC18</v>
      </c>
      <c r="V186" s="4" t="str">
        <f>IF((VLOOKUP(U186,$AD$2:$AJ$293,4,FALSE))=G184,"YES","NO")</f>
        <v>YES</v>
      </c>
      <c r="W186" s="4" t="str">
        <f>IF((VLOOKUP(U186,$AD$2:$AJ$293,5,FALSE))=H184,"YES","NO")</f>
        <v>YES</v>
      </c>
      <c r="X186" s="4"/>
      <c r="Y186" s="4"/>
      <c r="Z186" s="4"/>
      <c r="AA186" s="4"/>
      <c r="AC186" s="4" t="s">
        <v>1168</v>
      </c>
      <c r="AD186" t="s">
        <v>1169</v>
      </c>
      <c r="AE186" s="3" t="s">
        <v>1170</v>
      </c>
      <c r="AF186" t="s">
        <v>19</v>
      </c>
      <c r="AG186">
        <v>31.747878</v>
      </c>
      <c r="AH186">
        <v>-99.441423999999998</v>
      </c>
      <c r="AI186">
        <v>8</v>
      </c>
      <c r="AJ186" t="s">
        <v>829</v>
      </c>
    </row>
    <row r="187" spans="1:36" x14ac:dyDescent="0.3">
      <c r="A187" s="3" t="s">
        <v>1013</v>
      </c>
      <c r="B187" t="s">
        <v>1014</v>
      </c>
      <c r="C187" s="4" t="s">
        <v>869</v>
      </c>
      <c r="D187" s="4" t="s">
        <v>1155</v>
      </c>
      <c r="E187" s="4" t="s">
        <v>1145</v>
      </c>
      <c r="F187" s="4" t="s">
        <v>96</v>
      </c>
      <c r="G187" s="4">
        <v>30.121708000000002</v>
      </c>
      <c r="H187" s="4">
        <v>-99.153941000000003</v>
      </c>
      <c r="I187" s="4" t="s">
        <v>172</v>
      </c>
      <c r="J187" s="4"/>
      <c r="K187" s="1" t="s">
        <v>1156</v>
      </c>
      <c r="M187" s="4"/>
      <c r="N187" s="4"/>
      <c r="O187" s="4"/>
      <c r="P187" s="4"/>
      <c r="Q187" s="2">
        <v>13</v>
      </c>
      <c r="R187" s="4" t="s">
        <v>829</v>
      </c>
      <c r="S187" s="2">
        <f t="shared" ref="S187:S195" si="35">VLOOKUP(A186,$AD$2:$AJ$293,6,FALSE)</f>
        <v>75</v>
      </c>
      <c r="T187" s="2" t="str">
        <f t="shared" ref="T187:T195" si="36">VLOOKUP(A186,$AD$2:$AJ$293,7,FALSE)</f>
        <v>Head of cattle - Great Western</v>
      </c>
      <c r="U187" s="4" t="str">
        <f t="shared" ref="U187:U195" si="37">VLOOKUP(A186,$AD$2:$AJ$293,1,FALSE)</f>
        <v>WC20</v>
      </c>
      <c r="V187" s="4" t="str">
        <f t="shared" ref="V187:V195" si="38">IF((VLOOKUP(U187,$AD$2:$AJ$293,4,FALSE))=G186,"YES","NO")</f>
        <v>YES</v>
      </c>
      <c r="W187" s="4" t="str">
        <f t="shared" ref="W187:W195" si="39">IF((VLOOKUP(U187,$AD$2:$AJ$293,5,FALSE))=H186,"YES","NO")</f>
        <v>YES</v>
      </c>
      <c r="X187" s="4"/>
      <c r="Y187" s="4"/>
      <c r="Z187" s="4"/>
      <c r="AA187" s="4"/>
      <c r="AC187" s="4" t="s">
        <v>1173</v>
      </c>
      <c r="AD187" t="s">
        <v>1174</v>
      </c>
      <c r="AE187" s="3" t="s">
        <v>1175</v>
      </c>
      <c r="AF187" t="s">
        <v>19</v>
      </c>
      <c r="AG187">
        <v>31.831213000000002</v>
      </c>
      <c r="AH187">
        <v>-99.422775999999999</v>
      </c>
      <c r="AI187">
        <v>10</v>
      </c>
      <c r="AJ187" t="s">
        <v>829</v>
      </c>
    </row>
    <row r="188" spans="1:36" x14ac:dyDescent="0.3">
      <c r="A188" s="3" t="s">
        <v>1017</v>
      </c>
      <c r="B188" t="s">
        <v>1018</v>
      </c>
      <c r="C188" s="4" t="s">
        <v>1160</v>
      </c>
      <c r="D188" s="4" t="s">
        <v>1161</v>
      </c>
      <c r="E188" s="4" t="s">
        <v>1162</v>
      </c>
      <c r="F188" s="4" t="s">
        <v>96</v>
      </c>
      <c r="G188" s="4">
        <v>30.298078</v>
      </c>
      <c r="H188" s="4">
        <v>-99.370545000000007</v>
      </c>
      <c r="I188" s="4" t="s">
        <v>172</v>
      </c>
      <c r="J188" s="4"/>
      <c r="K188" s="1" t="s">
        <v>1015</v>
      </c>
      <c r="M188" s="4"/>
      <c r="N188" s="4"/>
      <c r="O188" s="4"/>
      <c r="P188" s="4"/>
      <c r="Q188" s="2">
        <v>14</v>
      </c>
      <c r="R188" s="4" t="s">
        <v>829</v>
      </c>
      <c r="S188" s="2">
        <f t="shared" si="35"/>
        <v>13</v>
      </c>
      <c r="T188" s="2" t="str">
        <f t="shared" si="36"/>
        <v>Head of cattle - Great Western</v>
      </c>
      <c r="U188" s="4" t="str">
        <f t="shared" si="37"/>
        <v>WC21</v>
      </c>
      <c r="V188" s="4" t="str">
        <f t="shared" si="38"/>
        <v>YES</v>
      </c>
      <c r="W188" s="4" t="str">
        <f t="shared" si="39"/>
        <v>YES</v>
      </c>
      <c r="X188" s="4"/>
      <c r="Y188" s="4"/>
      <c r="Z188" s="4"/>
      <c r="AA188" s="4"/>
      <c r="AC188" s="4" t="s">
        <v>1178</v>
      </c>
      <c r="AD188" t="s">
        <v>1179</v>
      </c>
      <c r="AE188" s="3" t="s">
        <v>1180</v>
      </c>
      <c r="AF188" t="s">
        <v>19</v>
      </c>
      <c r="AG188">
        <v>32.171356000000003</v>
      </c>
      <c r="AH188">
        <v>-99.423083000000005</v>
      </c>
      <c r="AI188">
        <v>11</v>
      </c>
      <c r="AJ188" t="s">
        <v>829</v>
      </c>
    </row>
    <row r="189" spans="1:36" x14ac:dyDescent="0.3">
      <c r="A189" s="3" t="s">
        <v>1024</v>
      </c>
      <c r="B189" t="s">
        <v>1025</v>
      </c>
      <c r="C189" s="4" t="s">
        <v>1166</v>
      </c>
      <c r="D189" s="4" t="s">
        <v>1167</v>
      </c>
      <c r="E189" s="4" t="s">
        <v>1162</v>
      </c>
      <c r="F189" s="4" t="s">
        <v>96</v>
      </c>
      <c r="G189" s="4">
        <v>30.467313999999998</v>
      </c>
      <c r="H189" s="4">
        <v>-99.399581999999995</v>
      </c>
      <c r="I189" s="4" t="s">
        <v>172</v>
      </c>
      <c r="J189" s="4"/>
      <c r="K189" s="1" t="s">
        <v>1015</v>
      </c>
      <c r="M189" s="4"/>
      <c r="N189" s="4"/>
      <c r="O189" s="4"/>
      <c r="P189" s="4"/>
      <c r="Q189" s="2">
        <v>81</v>
      </c>
      <c r="R189" s="4" t="s">
        <v>829</v>
      </c>
      <c r="S189" s="2">
        <f t="shared" si="35"/>
        <v>14</v>
      </c>
      <c r="T189" s="2" t="str">
        <f t="shared" si="36"/>
        <v>Head of cattle - Great Western</v>
      </c>
      <c r="U189" s="4" t="str">
        <f t="shared" si="37"/>
        <v>WC22</v>
      </c>
      <c r="V189" s="4" t="str">
        <f t="shared" si="38"/>
        <v>YES</v>
      </c>
      <c r="W189" s="4" t="str">
        <f t="shared" si="39"/>
        <v>YES</v>
      </c>
      <c r="X189" s="4"/>
      <c r="Y189" s="4"/>
      <c r="Z189" s="4"/>
      <c r="AA189" s="4"/>
      <c r="AC189" s="4" t="s">
        <v>1184</v>
      </c>
      <c r="AD189" t="s">
        <v>1185</v>
      </c>
      <c r="AE189" s="3" t="s">
        <v>1186</v>
      </c>
      <c r="AF189" t="s">
        <v>19</v>
      </c>
      <c r="AG189">
        <v>32.213453000000001</v>
      </c>
      <c r="AH189">
        <v>-99.411671999999996</v>
      </c>
      <c r="AI189">
        <v>76</v>
      </c>
      <c r="AJ189" t="s">
        <v>829</v>
      </c>
    </row>
    <row r="190" spans="1:36" x14ac:dyDescent="0.3">
      <c r="A190" s="3" t="s">
        <v>1031</v>
      </c>
      <c r="B190" t="s">
        <v>1032</v>
      </c>
      <c r="C190" s="4" t="s">
        <v>1166</v>
      </c>
      <c r="D190" s="4" t="s">
        <v>1171</v>
      </c>
      <c r="E190" s="4" t="s">
        <v>1172</v>
      </c>
      <c r="F190" s="4" t="s">
        <v>96</v>
      </c>
      <c r="G190" s="4">
        <v>30.511116999999999</v>
      </c>
      <c r="H190" s="4">
        <v>-99.537627999999998</v>
      </c>
      <c r="I190" s="4" t="s">
        <v>172</v>
      </c>
      <c r="J190" s="4"/>
      <c r="K190" s="1" t="s">
        <v>1015</v>
      </c>
      <c r="M190" s="4"/>
      <c r="N190" s="4"/>
      <c r="O190" s="4"/>
      <c r="P190" s="4"/>
      <c r="Q190" s="2">
        <v>14</v>
      </c>
      <c r="R190" s="4" t="s">
        <v>829</v>
      </c>
      <c r="S190" s="2">
        <f t="shared" si="35"/>
        <v>81</v>
      </c>
      <c r="T190" s="2" t="str">
        <f t="shared" si="36"/>
        <v>Head of cattle - Great Western</v>
      </c>
      <c r="U190" s="4" t="str">
        <f t="shared" si="37"/>
        <v>WC24</v>
      </c>
      <c r="V190" s="4" t="str">
        <f t="shared" si="38"/>
        <v>YES</v>
      </c>
      <c r="W190" s="4" t="str">
        <f t="shared" si="39"/>
        <v>YES</v>
      </c>
      <c r="X190" s="4"/>
      <c r="Y190" s="4"/>
      <c r="Z190" s="4"/>
      <c r="AA190" s="4"/>
      <c r="AC190" s="4" t="s">
        <v>1189</v>
      </c>
      <c r="AD190" t="s">
        <v>1190</v>
      </c>
      <c r="AE190" s="3" t="s">
        <v>1191</v>
      </c>
      <c r="AF190" t="s">
        <v>19</v>
      </c>
      <c r="AG190">
        <v>32.287385999999998</v>
      </c>
      <c r="AH190">
        <v>-99.387254999999996</v>
      </c>
      <c r="AI190">
        <v>11</v>
      </c>
      <c r="AJ190" t="s">
        <v>829</v>
      </c>
    </row>
    <row r="191" spans="1:36" x14ac:dyDescent="0.3">
      <c r="A191" s="3" t="s">
        <v>1037</v>
      </c>
      <c r="B191" t="s">
        <v>1038</v>
      </c>
      <c r="C191" s="4" t="s">
        <v>1166</v>
      </c>
      <c r="D191" s="4" t="s">
        <v>1176</v>
      </c>
      <c r="E191" s="4" t="s">
        <v>1177</v>
      </c>
      <c r="F191" s="4" t="s">
        <v>96</v>
      </c>
      <c r="G191" s="4">
        <v>30.592078999999998</v>
      </c>
      <c r="H191" s="4">
        <v>-99.598699999999994</v>
      </c>
      <c r="I191" s="4" t="s">
        <v>172</v>
      </c>
      <c r="J191" s="4"/>
      <c r="K191" s="1" t="s">
        <v>1015</v>
      </c>
      <c r="M191" s="4"/>
      <c r="N191" s="4"/>
      <c r="O191" s="4"/>
      <c r="P191" s="4"/>
      <c r="Q191" s="2">
        <v>45</v>
      </c>
      <c r="R191" s="4" t="s">
        <v>829</v>
      </c>
      <c r="S191" s="2">
        <f t="shared" si="35"/>
        <v>14</v>
      </c>
      <c r="T191" s="2" t="str">
        <f t="shared" si="36"/>
        <v>Head of cattle - Great Western</v>
      </c>
      <c r="U191" s="4" t="str">
        <f t="shared" si="37"/>
        <v>WC25</v>
      </c>
      <c r="V191" s="4" t="str">
        <f t="shared" si="38"/>
        <v>YES</v>
      </c>
      <c r="W191" s="4" t="str">
        <f t="shared" si="39"/>
        <v>YES</v>
      </c>
      <c r="X191" s="4"/>
      <c r="Y191" s="4"/>
      <c r="Z191" s="4"/>
      <c r="AA191" s="4"/>
      <c r="AC191" s="4" t="s">
        <v>1194</v>
      </c>
      <c r="AD191" t="s">
        <v>1195</v>
      </c>
      <c r="AE191" s="3" t="s">
        <v>1196</v>
      </c>
      <c r="AF191" t="s">
        <v>19</v>
      </c>
      <c r="AG191">
        <v>32.394086000000001</v>
      </c>
      <c r="AH191">
        <v>-99.387360999999999</v>
      </c>
      <c r="AI191">
        <v>8</v>
      </c>
      <c r="AJ191" t="s">
        <v>829</v>
      </c>
    </row>
    <row r="192" spans="1:36" x14ac:dyDescent="0.3">
      <c r="A192" s="3" t="s">
        <v>1043</v>
      </c>
      <c r="B192" t="s">
        <v>1044</v>
      </c>
      <c r="C192" s="4" t="s">
        <v>1181</v>
      </c>
      <c r="D192" s="4" t="s">
        <v>1182</v>
      </c>
      <c r="E192" s="4" t="s">
        <v>1183</v>
      </c>
      <c r="F192" s="4" t="s">
        <v>96</v>
      </c>
      <c r="G192" s="4">
        <v>30.678591000000001</v>
      </c>
      <c r="H192" s="4">
        <v>-99.576483999999994</v>
      </c>
      <c r="I192" s="4" t="s">
        <v>19</v>
      </c>
      <c r="J192" s="4"/>
      <c r="K192" s="1" t="s">
        <v>1015</v>
      </c>
      <c r="M192" s="4"/>
      <c r="N192" s="4"/>
      <c r="O192" s="4"/>
      <c r="P192" s="4"/>
      <c r="Q192" s="2">
        <v>7</v>
      </c>
      <c r="R192" s="4" t="s">
        <v>829</v>
      </c>
      <c r="S192" s="2">
        <f t="shared" si="35"/>
        <v>45</v>
      </c>
      <c r="T192" s="2" t="str">
        <f t="shared" si="36"/>
        <v>Head of cattle - Great Western</v>
      </c>
      <c r="U192" s="4" t="str">
        <f t="shared" si="37"/>
        <v>WC26</v>
      </c>
      <c r="V192" s="4" t="str">
        <f t="shared" si="38"/>
        <v>YES</v>
      </c>
      <c r="W192" s="4" t="str">
        <f t="shared" si="39"/>
        <v>YES</v>
      </c>
      <c r="X192" s="4"/>
      <c r="Y192" s="4"/>
      <c r="Z192" s="4"/>
      <c r="AA192" s="4"/>
      <c r="AC192" s="4" t="s">
        <v>1200</v>
      </c>
      <c r="AD192" t="s">
        <v>1201</v>
      </c>
      <c r="AE192" s="3" t="s">
        <v>1202</v>
      </c>
      <c r="AF192" t="s">
        <v>19</v>
      </c>
      <c r="AG192">
        <v>32.449782999999996</v>
      </c>
      <c r="AH192">
        <v>-99.728575000000006</v>
      </c>
      <c r="AI192">
        <v>30</v>
      </c>
      <c r="AJ192" t="s">
        <v>829</v>
      </c>
    </row>
    <row r="193" spans="1:36" x14ac:dyDescent="0.3">
      <c r="A193" s="3" t="s">
        <v>1048</v>
      </c>
      <c r="B193" t="s">
        <v>1049</v>
      </c>
      <c r="C193" s="4" t="s">
        <v>1045</v>
      </c>
      <c r="D193" s="4" t="s">
        <v>1187</v>
      </c>
      <c r="E193" s="4" t="s">
        <v>1188</v>
      </c>
      <c r="F193" s="4" t="s">
        <v>96</v>
      </c>
      <c r="G193" s="4">
        <v>32.081789000000001</v>
      </c>
      <c r="H193" s="4">
        <v>-99.422811999999993</v>
      </c>
      <c r="I193" s="4" t="s">
        <v>19</v>
      </c>
      <c r="J193" s="4"/>
      <c r="K193" s="1" t="s">
        <v>1015</v>
      </c>
      <c r="M193" s="4"/>
      <c r="N193" s="4"/>
      <c r="O193" s="4"/>
      <c r="P193" s="4"/>
      <c r="Q193" s="2">
        <v>3</v>
      </c>
      <c r="R193" s="4" t="s">
        <v>829</v>
      </c>
      <c r="S193" s="2">
        <f t="shared" si="35"/>
        <v>7</v>
      </c>
      <c r="T193" s="2" t="str">
        <f t="shared" si="36"/>
        <v>Head of cattle - Great Western</v>
      </c>
      <c r="U193" s="4" t="str">
        <f t="shared" si="37"/>
        <v>WC27</v>
      </c>
      <c r="V193" s="4" t="str">
        <f t="shared" si="38"/>
        <v>YES</v>
      </c>
      <c r="W193" s="4" t="str">
        <f t="shared" si="39"/>
        <v>YES</v>
      </c>
      <c r="X193" s="4"/>
      <c r="Y193" s="4"/>
      <c r="Z193" s="4"/>
      <c r="AA193" s="4"/>
      <c r="AC193" s="4" t="s">
        <v>1205</v>
      </c>
      <c r="AD193" t="s">
        <v>1206</v>
      </c>
      <c r="AE193" s="3" t="s">
        <v>1207</v>
      </c>
      <c r="AF193" t="s">
        <v>19</v>
      </c>
      <c r="AG193">
        <v>32.547986999999999</v>
      </c>
      <c r="AH193">
        <v>-99.163770999999997</v>
      </c>
      <c r="AI193">
        <v>93</v>
      </c>
      <c r="AJ193" t="s">
        <v>829</v>
      </c>
    </row>
    <row r="194" spans="1:36" x14ac:dyDescent="0.3">
      <c r="A194" s="3" t="s">
        <v>1052</v>
      </c>
      <c r="B194" t="s">
        <v>1053</v>
      </c>
      <c r="C194" s="4" t="s">
        <v>15</v>
      </c>
      <c r="D194" s="4" t="s">
        <v>1192</v>
      </c>
      <c r="E194" s="4" t="s">
        <v>1193</v>
      </c>
      <c r="F194" s="4" t="s">
        <v>96</v>
      </c>
      <c r="G194" s="4">
        <v>30.901890999999999</v>
      </c>
      <c r="H194" s="4">
        <v>-99.785505000000001</v>
      </c>
      <c r="I194" s="4" t="s">
        <v>19</v>
      </c>
      <c r="J194" s="4"/>
      <c r="K194" s="1" t="s">
        <v>1015</v>
      </c>
      <c r="M194" s="4"/>
      <c r="N194" s="4"/>
      <c r="O194" s="4"/>
      <c r="P194" s="4"/>
      <c r="Q194" s="2">
        <v>22</v>
      </c>
      <c r="R194" s="4" t="s">
        <v>829</v>
      </c>
      <c r="S194" s="2">
        <f t="shared" si="35"/>
        <v>3</v>
      </c>
      <c r="T194" s="2" t="str">
        <f t="shared" si="36"/>
        <v>Head of cattle - Great Western</v>
      </c>
      <c r="U194" s="4" t="str">
        <f t="shared" si="37"/>
        <v>WC28</v>
      </c>
      <c r="V194" s="4" t="str">
        <f t="shared" si="38"/>
        <v>YES</v>
      </c>
      <c r="W194" s="4" t="str">
        <f t="shared" si="39"/>
        <v>YES</v>
      </c>
      <c r="X194" s="4"/>
      <c r="Y194" s="4"/>
      <c r="Z194" s="4"/>
      <c r="AA194" s="4"/>
      <c r="AC194" s="4" t="s">
        <v>1210</v>
      </c>
      <c r="AD194" t="s">
        <v>1211</v>
      </c>
      <c r="AE194" s="3" t="s">
        <v>1212</v>
      </c>
      <c r="AF194" t="s">
        <v>19</v>
      </c>
      <c r="AG194">
        <v>32.723053</v>
      </c>
      <c r="AH194">
        <v>-99.297146999999995</v>
      </c>
      <c r="AI194">
        <v>5</v>
      </c>
      <c r="AJ194" t="s">
        <v>829</v>
      </c>
    </row>
    <row r="195" spans="1:36" x14ac:dyDescent="0.3">
      <c r="A195" s="3" t="s">
        <v>1058</v>
      </c>
      <c r="B195" t="s">
        <v>1059</v>
      </c>
      <c r="C195" s="4" t="s">
        <v>1197</v>
      </c>
      <c r="D195" s="4" t="s">
        <v>1198</v>
      </c>
      <c r="E195" s="4" t="s">
        <v>1199</v>
      </c>
      <c r="F195" s="4" t="s">
        <v>96</v>
      </c>
      <c r="G195" s="4">
        <v>30.911152000000001</v>
      </c>
      <c r="H195" s="4">
        <v>-99.493340000000003</v>
      </c>
      <c r="I195" s="4" t="s">
        <v>172</v>
      </c>
      <c r="J195" s="4"/>
      <c r="K195" s="1" t="s">
        <v>1015</v>
      </c>
      <c r="M195" s="4"/>
      <c r="N195" s="4"/>
      <c r="O195" s="4"/>
      <c r="P195" s="4"/>
      <c r="Q195" s="2">
        <v>4</v>
      </c>
      <c r="R195" s="4" t="s">
        <v>829</v>
      </c>
      <c r="S195" s="2">
        <f t="shared" si="35"/>
        <v>22</v>
      </c>
      <c r="T195" s="2" t="str">
        <f t="shared" si="36"/>
        <v>Head of cattle - Great Western</v>
      </c>
      <c r="U195" s="4" t="str">
        <f t="shared" si="37"/>
        <v>WC29</v>
      </c>
      <c r="V195" s="4" t="str">
        <f t="shared" si="38"/>
        <v>YES</v>
      </c>
      <c r="W195" s="4" t="str">
        <f t="shared" si="39"/>
        <v>YES</v>
      </c>
      <c r="X195" s="4"/>
      <c r="Y195" s="4"/>
      <c r="Z195" s="4"/>
      <c r="AA195" s="4"/>
      <c r="AC195" s="4" t="s">
        <v>1214</v>
      </c>
      <c r="AD195" t="s">
        <v>1215</v>
      </c>
      <c r="AE195" s="3" t="s">
        <v>1216</v>
      </c>
      <c r="AF195" t="s">
        <v>19</v>
      </c>
      <c r="AG195">
        <v>32.761989999999997</v>
      </c>
      <c r="AH195">
        <v>-99.131049000000004</v>
      </c>
      <c r="AI195">
        <v>96</v>
      </c>
      <c r="AJ195" t="s">
        <v>829</v>
      </c>
    </row>
    <row r="196" spans="1:36" x14ac:dyDescent="0.3">
      <c r="A196" s="3" t="s">
        <v>1064</v>
      </c>
      <c r="B196" t="s">
        <v>1065</v>
      </c>
      <c r="C196" s="4" t="s">
        <v>1203</v>
      </c>
      <c r="D196" s="4" t="s">
        <v>1204</v>
      </c>
      <c r="E196" s="4" t="s">
        <v>1193</v>
      </c>
      <c r="F196" s="4" t="s">
        <v>96</v>
      </c>
      <c r="G196" s="4">
        <v>30.916674</v>
      </c>
      <c r="H196" s="4">
        <v>-99.783619000000002</v>
      </c>
      <c r="I196" s="4" t="s">
        <v>19</v>
      </c>
      <c r="J196" s="4"/>
      <c r="K196" s="1" t="s">
        <v>1015</v>
      </c>
      <c r="M196" s="4"/>
      <c r="N196" s="4"/>
      <c r="O196" s="4"/>
      <c r="P196" s="4"/>
      <c r="Q196" s="2">
        <v>6</v>
      </c>
      <c r="R196" s="4" t="s">
        <v>829</v>
      </c>
      <c r="T196" s="2"/>
      <c r="U196" s="4"/>
      <c r="V196" s="4"/>
      <c r="W196" s="4"/>
      <c r="X196" s="4"/>
      <c r="Y196" s="4"/>
      <c r="Z196" s="4"/>
      <c r="AA196" s="4"/>
      <c r="AC196" s="4"/>
      <c r="AE196" s="3"/>
    </row>
    <row r="197" spans="1:36" x14ac:dyDescent="0.3">
      <c r="A197" s="3" t="s">
        <v>1073</v>
      </c>
      <c r="B197" t="s">
        <v>1074</v>
      </c>
      <c r="C197" s="4" t="s">
        <v>1208</v>
      </c>
      <c r="D197" s="4" t="s">
        <v>1209</v>
      </c>
      <c r="E197" s="4" t="s">
        <v>1193</v>
      </c>
      <c r="F197" s="4" t="s">
        <v>96</v>
      </c>
      <c r="G197" s="4">
        <v>30.918344999999999</v>
      </c>
      <c r="H197" s="4">
        <v>-99.796565999999999</v>
      </c>
      <c r="I197" s="4" t="s">
        <v>19</v>
      </c>
      <c r="J197" s="4"/>
      <c r="K197" s="1" t="s">
        <v>1015</v>
      </c>
      <c r="M197" s="4"/>
      <c r="N197" s="4"/>
      <c r="O197" s="4"/>
      <c r="P197" s="4"/>
      <c r="Q197" s="2">
        <v>34</v>
      </c>
      <c r="R197" s="4" t="s">
        <v>829</v>
      </c>
      <c r="S197" s="2">
        <f>VLOOKUP(A195,$AD$2:$AJ$293,6,FALSE)</f>
        <v>4</v>
      </c>
      <c r="T197" s="2" t="str">
        <f>VLOOKUP(A195,$AD$2:$AJ$293,7,FALSE)</f>
        <v>Head of cattle - Great Western</v>
      </c>
      <c r="U197" s="4" t="str">
        <f>VLOOKUP(A195,$AD$2:$AJ$293,1,FALSE)</f>
        <v>WC30</v>
      </c>
      <c r="V197" s="4" t="str">
        <f>IF((VLOOKUP(U197,$AD$2:$AJ$293,4,FALSE))=G195,"YES","NO")</f>
        <v>YES</v>
      </c>
      <c r="W197" s="4" t="str">
        <f>IF((VLOOKUP(U197,$AD$2:$AJ$293,5,FALSE))=H195,"YES","NO")</f>
        <v>YES</v>
      </c>
      <c r="X197" s="4"/>
      <c r="Y197" s="4"/>
      <c r="Z197" s="4"/>
      <c r="AA197" s="4"/>
      <c r="AC197" s="4" t="s">
        <v>1218</v>
      </c>
      <c r="AD197" t="s">
        <v>1219</v>
      </c>
      <c r="AE197" s="3" t="s">
        <v>1220</v>
      </c>
      <c r="AF197" t="s">
        <v>172</v>
      </c>
      <c r="AG197">
        <v>32.932084000000003</v>
      </c>
      <c r="AH197">
        <v>-99.230069999999998</v>
      </c>
      <c r="AI197">
        <v>11</v>
      </c>
      <c r="AJ197" t="s">
        <v>829</v>
      </c>
    </row>
    <row r="198" spans="1:36" x14ac:dyDescent="0.3">
      <c r="A198" s="3" t="s">
        <v>1081</v>
      </c>
      <c r="B198" t="s">
        <v>1082</v>
      </c>
      <c r="C198" s="4" t="s">
        <v>1197</v>
      </c>
      <c r="D198" s="4" t="s">
        <v>1213</v>
      </c>
      <c r="E198" s="4" t="s">
        <v>1199</v>
      </c>
      <c r="F198" s="4" t="s">
        <v>96</v>
      </c>
      <c r="G198" s="4">
        <v>30.940957000000001</v>
      </c>
      <c r="H198" s="4">
        <v>-99.490151999999995</v>
      </c>
      <c r="I198" s="4" t="s">
        <v>172</v>
      </c>
      <c r="J198" s="4"/>
      <c r="K198" s="1" t="s">
        <v>1015</v>
      </c>
      <c r="M198" s="4"/>
      <c r="N198" s="4"/>
      <c r="O198" s="4"/>
      <c r="P198" s="4"/>
      <c r="Q198" s="2">
        <v>75</v>
      </c>
      <c r="R198" s="4" t="s">
        <v>829</v>
      </c>
      <c r="S198" s="2">
        <f t="shared" ref="S198:S229" si="40">VLOOKUP(A197,$AD$2:$AJ$293,6,FALSE)</f>
        <v>34</v>
      </c>
      <c r="T198" s="2" t="str">
        <f t="shared" ref="T198:T229" si="41">VLOOKUP(A197,$AD$2:$AJ$293,7,FALSE)</f>
        <v>Head of cattle - Great Western</v>
      </c>
      <c r="U198" s="4" t="str">
        <f t="shared" ref="U198:U229" si="42">VLOOKUP(A197,$AD$2:$AJ$293,1,FALSE)</f>
        <v>WC32</v>
      </c>
      <c r="V198" s="4" t="str">
        <f t="shared" ref="V198:V229" si="43">IF((VLOOKUP(U198,$AD$2:$AJ$293,4,FALSE))=G197,"YES","NO")</f>
        <v>YES</v>
      </c>
      <c r="W198" s="4" t="str">
        <f t="shared" ref="W198:W229" si="44">IF((VLOOKUP(U198,$AD$2:$AJ$293,5,FALSE))=H197,"YES","NO")</f>
        <v>YES</v>
      </c>
      <c r="X198" s="4"/>
      <c r="Y198" s="4"/>
      <c r="Z198" s="4"/>
      <c r="AA198" s="4"/>
      <c r="AC198" s="4" t="s">
        <v>1223</v>
      </c>
      <c r="AD198" t="s">
        <v>1224</v>
      </c>
      <c r="AE198" s="3" t="s">
        <v>1225</v>
      </c>
      <c r="AF198" t="s">
        <v>19</v>
      </c>
      <c r="AG198">
        <v>33.178925999999997</v>
      </c>
      <c r="AH198">
        <v>-99.177173999999994</v>
      </c>
      <c r="AI198">
        <v>20</v>
      </c>
      <c r="AJ198" t="s">
        <v>829</v>
      </c>
    </row>
    <row r="199" spans="1:36" x14ac:dyDescent="0.3">
      <c r="A199" s="3" t="s">
        <v>1098</v>
      </c>
      <c r="B199" t="s">
        <v>1099</v>
      </c>
      <c r="C199" s="4" t="s">
        <v>1197</v>
      </c>
      <c r="D199" s="4" t="s">
        <v>1217</v>
      </c>
      <c r="E199" s="4" t="s">
        <v>1199</v>
      </c>
      <c r="F199" s="4" t="s">
        <v>96</v>
      </c>
      <c r="G199" s="4">
        <v>30.979092999999999</v>
      </c>
      <c r="H199" s="4">
        <v>-99.468610999999996</v>
      </c>
      <c r="I199" s="4" t="s">
        <v>172</v>
      </c>
      <c r="J199" s="4"/>
      <c r="K199" s="1" t="s">
        <v>1015</v>
      </c>
      <c r="M199" s="4"/>
      <c r="N199" s="4"/>
      <c r="O199" s="4"/>
      <c r="P199" s="4"/>
      <c r="Q199" s="2">
        <v>3</v>
      </c>
      <c r="R199" s="4" t="s">
        <v>829</v>
      </c>
      <c r="S199" s="2">
        <f t="shared" si="40"/>
        <v>75</v>
      </c>
      <c r="T199" s="2" t="str">
        <f t="shared" si="41"/>
        <v>Head of cattle - Great Western</v>
      </c>
      <c r="U199" s="4" t="str">
        <f t="shared" si="42"/>
        <v>WC33</v>
      </c>
      <c r="V199" s="4" t="str">
        <f t="shared" si="43"/>
        <v>YES</v>
      </c>
      <c r="W199" s="4" t="str">
        <f t="shared" si="44"/>
        <v>YES</v>
      </c>
      <c r="X199" s="4"/>
      <c r="Y199" s="4"/>
      <c r="Z199" s="4"/>
      <c r="AA199" s="4"/>
      <c r="AC199" s="4" t="s">
        <v>1227</v>
      </c>
      <c r="AD199" t="s">
        <v>1228</v>
      </c>
      <c r="AE199" s="3" t="s">
        <v>1229</v>
      </c>
      <c r="AF199" t="s">
        <v>19</v>
      </c>
      <c r="AG199">
        <v>33.200996000000004</v>
      </c>
      <c r="AH199">
        <v>-99.182922000000005</v>
      </c>
      <c r="AI199">
        <v>12</v>
      </c>
      <c r="AJ199" t="s">
        <v>829</v>
      </c>
    </row>
    <row r="200" spans="1:36" x14ac:dyDescent="0.3">
      <c r="A200" s="3" t="s">
        <v>1105</v>
      </c>
      <c r="B200" t="s">
        <v>1106</v>
      </c>
      <c r="C200" s="4" t="s">
        <v>535</v>
      </c>
      <c r="D200" s="4" t="s">
        <v>1221</v>
      </c>
      <c r="E200" s="4" t="s">
        <v>1222</v>
      </c>
      <c r="F200" s="4" t="s">
        <v>96</v>
      </c>
      <c r="G200" s="4">
        <v>31.024419999999999</v>
      </c>
      <c r="H200" s="4">
        <v>-99.463162999999994</v>
      </c>
      <c r="I200" s="4" t="s">
        <v>172</v>
      </c>
      <c r="J200" s="4"/>
      <c r="K200" s="1" t="s">
        <v>1015</v>
      </c>
      <c r="M200" s="4"/>
      <c r="N200" s="4"/>
      <c r="O200" s="4"/>
      <c r="P200" s="4"/>
      <c r="Q200" s="2">
        <v>5</v>
      </c>
      <c r="R200" s="4" t="s">
        <v>829</v>
      </c>
      <c r="S200" s="2">
        <f t="shared" si="40"/>
        <v>3</v>
      </c>
      <c r="T200" s="2" t="str">
        <f t="shared" si="41"/>
        <v>Head of cattle - Great Western</v>
      </c>
      <c r="U200" s="4" t="str">
        <f t="shared" si="42"/>
        <v>WC35</v>
      </c>
      <c r="V200" s="4" t="str">
        <f t="shared" si="43"/>
        <v>YES</v>
      </c>
      <c r="W200" s="4" t="str">
        <f t="shared" si="44"/>
        <v>YES</v>
      </c>
      <c r="X200" s="4"/>
      <c r="Y200" s="4"/>
      <c r="Z200" s="4"/>
      <c r="AA200" s="4"/>
      <c r="AC200" s="4" t="s">
        <v>1233</v>
      </c>
      <c r="AE200" s="3" t="s">
        <v>1234</v>
      </c>
      <c r="AF200" t="s">
        <v>19</v>
      </c>
      <c r="AG200">
        <v>33.213718999999998</v>
      </c>
      <c r="AH200">
        <v>-99.196938000000003</v>
      </c>
      <c r="AI200">
        <v>0</v>
      </c>
      <c r="AJ200" t="s">
        <v>829</v>
      </c>
    </row>
    <row r="201" spans="1:36" x14ac:dyDescent="0.3">
      <c r="A201" s="3" t="s">
        <v>1111</v>
      </c>
      <c r="B201" t="s">
        <v>1106</v>
      </c>
      <c r="C201" s="4" t="s">
        <v>1166</v>
      </c>
      <c r="D201" s="4" t="s">
        <v>1226</v>
      </c>
      <c r="E201" s="4" t="s">
        <v>1222</v>
      </c>
      <c r="F201" s="4" t="s">
        <v>96</v>
      </c>
      <c r="G201" s="4">
        <v>31.126639999999998</v>
      </c>
      <c r="H201" s="4">
        <v>-99.446028999999996</v>
      </c>
      <c r="I201" s="4" t="s">
        <v>19</v>
      </c>
      <c r="J201" s="4"/>
      <c r="K201" s="1" t="s">
        <v>1015</v>
      </c>
      <c r="M201" s="4"/>
      <c r="N201" s="4"/>
      <c r="O201" s="4"/>
      <c r="P201" s="4"/>
      <c r="Q201" s="2">
        <v>56</v>
      </c>
      <c r="R201" s="4" t="s">
        <v>829</v>
      </c>
      <c r="S201" s="2">
        <f t="shared" si="40"/>
        <v>5</v>
      </c>
      <c r="T201" s="2" t="str">
        <f t="shared" si="41"/>
        <v>Head of cattle - Great Western</v>
      </c>
      <c r="U201" s="4" t="str">
        <f t="shared" si="42"/>
        <v>WC36</v>
      </c>
      <c r="V201" s="4" t="str">
        <f t="shared" si="43"/>
        <v>YES</v>
      </c>
      <c r="W201" s="4" t="str">
        <f t="shared" si="44"/>
        <v>YES</v>
      </c>
      <c r="X201" s="4"/>
      <c r="Y201" s="4"/>
      <c r="Z201" s="4"/>
      <c r="AA201" s="4"/>
      <c r="AC201" s="4" t="s">
        <v>1237</v>
      </c>
      <c r="AD201" t="s">
        <v>1238</v>
      </c>
      <c r="AE201" s="3" t="s">
        <v>1239</v>
      </c>
      <c r="AF201" t="s">
        <v>19</v>
      </c>
      <c r="AG201">
        <v>33.400126</v>
      </c>
      <c r="AH201">
        <v>-99.213344000000006</v>
      </c>
      <c r="AI201">
        <v>18</v>
      </c>
      <c r="AJ201" t="s">
        <v>829</v>
      </c>
    </row>
    <row r="202" spans="1:36" x14ac:dyDescent="0.3">
      <c r="A202" s="3" t="s">
        <v>1115</v>
      </c>
      <c r="B202" t="s">
        <v>1116</v>
      </c>
      <c r="C202" s="4" t="s">
        <v>1230</v>
      </c>
      <c r="D202" s="4" t="s">
        <v>1231</v>
      </c>
      <c r="E202" s="4" t="s">
        <v>1222</v>
      </c>
      <c r="F202" s="4" t="s">
        <v>96</v>
      </c>
      <c r="G202" s="4">
        <v>31.135259999999999</v>
      </c>
      <c r="H202" s="4">
        <v>-99.336771999999996</v>
      </c>
      <c r="I202" s="4" t="s">
        <v>172</v>
      </c>
      <c r="J202" s="4"/>
      <c r="K202" s="1" t="s">
        <v>1232</v>
      </c>
      <c r="M202" s="4"/>
      <c r="N202" s="4"/>
      <c r="O202" s="4"/>
      <c r="P202" s="4"/>
      <c r="Q202" s="2">
        <v>11</v>
      </c>
      <c r="R202" s="4" t="s">
        <v>829</v>
      </c>
      <c r="S202" s="2">
        <f t="shared" si="40"/>
        <v>56</v>
      </c>
      <c r="T202" s="2" t="str">
        <f t="shared" si="41"/>
        <v>Head of cattle - Great Western</v>
      </c>
      <c r="U202" s="4" t="str">
        <f t="shared" si="42"/>
        <v>WC37</v>
      </c>
      <c r="V202" s="4" t="str">
        <f t="shared" si="43"/>
        <v>YES</v>
      </c>
      <c r="W202" s="4" t="str">
        <f t="shared" si="44"/>
        <v>YES</v>
      </c>
      <c r="X202" s="4"/>
      <c r="Y202" s="4"/>
      <c r="Z202" s="4"/>
      <c r="AA202" s="4"/>
      <c r="AC202" s="4" t="s">
        <v>1243</v>
      </c>
      <c r="AD202" t="s">
        <v>1244</v>
      </c>
      <c r="AE202" s="3" t="s">
        <v>1245</v>
      </c>
      <c r="AF202" t="s">
        <v>1246</v>
      </c>
      <c r="AG202">
        <v>33.588904999999997</v>
      </c>
      <c r="AH202">
        <v>-99.251919000000001</v>
      </c>
      <c r="AI202">
        <v>19</v>
      </c>
      <c r="AJ202" t="s">
        <v>829</v>
      </c>
    </row>
    <row r="203" spans="1:36" x14ac:dyDescent="0.3">
      <c r="A203" s="3" t="s">
        <v>1120</v>
      </c>
      <c r="B203" t="s">
        <v>1121</v>
      </c>
      <c r="C203" s="4" t="s">
        <v>1235</v>
      </c>
      <c r="D203" s="4" t="s">
        <v>1236</v>
      </c>
      <c r="E203" s="4" t="s">
        <v>1222</v>
      </c>
      <c r="F203" s="4" t="s">
        <v>96</v>
      </c>
      <c r="G203" s="4">
        <v>31.168603000000001</v>
      </c>
      <c r="H203" s="4">
        <v>-99.376289999999997</v>
      </c>
      <c r="I203" s="4" t="s">
        <v>19</v>
      </c>
      <c r="J203" s="4"/>
      <c r="K203" s="1" t="s">
        <v>1015</v>
      </c>
      <c r="M203" s="4"/>
      <c r="N203" s="4"/>
      <c r="O203" s="4"/>
      <c r="P203" s="4"/>
      <c r="Q203" s="2">
        <v>7</v>
      </c>
      <c r="R203" s="4" t="s">
        <v>829</v>
      </c>
      <c r="S203" s="2">
        <f t="shared" si="40"/>
        <v>11</v>
      </c>
      <c r="T203" s="2" t="str">
        <f t="shared" si="41"/>
        <v>Head of cattle - Great Western</v>
      </c>
      <c r="U203" s="4" t="str">
        <f t="shared" si="42"/>
        <v>WC38</v>
      </c>
      <c r="V203" s="4" t="str">
        <f t="shared" si="43"/>
        <v>YES</v>
      </c>
      <c r="W203" s="4" t="str">
        <f t="shared" si="44"/>
        <v>YES</v>
      </c>
      <c r="X203" s="4"/>
      <c r="Y203" s="4"/>
      <c r="Z203" s="4"/>
      <c r="AA203" s="4"/>
      <c r="AC203" s="4" t="s">
        <v>926</v>
      </c>
      <c r="AD203" t="s">
        <v>1248</v>
      </c>
      <c r="AE203" s="3" t="s">
        <v>1249</v>
      </c>
      <c r="AF203" t="s">
        <v>19</v>
      </c>
      <c r="AG203">
        <v>33.611441999999997</v>
      </c>
      <c r="AH203">
        <v>-99.253933000000004</v>
      </c>
      <c r="AI203">
        <v>10</v>
      </c>
      <c r="AJ203" t="s">
        <v>829</v>
      </c>
    </row>
    <row r="204" spans="1:36" x14ac:dyDescent="0.3">
      <c r="A204" s="3" t="s">
        <v>1126</v>
      </c>
      <c r="B204" t="s">
        <v>1127</v>
      </c>
      <c r="C204" s="4" t="s">
        <v>1240</v>
      </c>
      <c r="D204" s="4" t="s">
        <v>1241</v>
      </c>
      <c r="E204" s="4" t="s">
        <v>1242</v>
      </c>
      <c r="F204" s="4" t="s">
        <v>96</v>
      </c>
      <c r="G204" s="4">
        <v>31.743625000000002</v>
      </c>
      <c r="H204" s="4">
        <v>-99.332836999999998</v>
      </c>
      <c r="I204" s="4" t="s">
        <v>172</v>
      </c>
      <c r="J204" s="4"/>
      <c r="K204" s="1" t="s">
        <v>1015</v>
      </c>
      <c r="M204" s="4"/>
      <c r="N204" s="4"/>
      <c r="O204" s="4"/>
      <c r="P204" s="4"/>
      <c r="Q204" s="2">
        <v>45</v>
      </c>
      <c r="R204" s="4" t="s">
        <v>829</v>
      </c>
      <c r="S204" s="2">
        <f t="shared" si="40"/>
        <v>7</v>
      </c>
      <c r="T204" s="2" t="str">
        <f t="shared" si="41"/>
        <v>Head of cattle - Great Western</v>
      </c>
      <c r="U204" s="4" t="str">
        <f t="shared" si="42"/>
        <v>WC39</v>
      </c>
      <c r="V204" s="4" t="str">
        <f t="shared" si="43"/>
        <v>YES</v>
      </c>
      <c r="W204" s="4" t="str">
        <f t="shared" si="44"/>
        <v>YES</v>
      </c>
      <c r="X204" s="4"/>
      <c r="Y204" s="4"/>
      <c r="Z204" s="4"/>
      <c r="AA204" s="4"/>
      <c r="AC204" s="4" t="s">
        <v>1253</v>
      </c>
      <c r="AD204" t="s">
        <v>1254</v>
      </c>
      <c r="AE204" s="3" t="s">
        <v>1255</v>
      </c>
      <c r="AF204" t="s">
        <v>19</v>
      </c>
      <c r="AG204">
        <v>33.982180999999997</v>
      </c>
      <c r="AH204">
        <v>-99.218301999999994</v>
      </c>
      <c r="AI204">
        <v>24</v>
      </c>
      <c r="AJ204" t="s">
        <v>829</v>
      </c>
    </row>
    <row r="205" spans="1:36" x14ac:dyDescent="0.3">
      <c r="A205" s="3" t="s">
        <v>1132</v>
      </c>
      <c r="B205" t="s">
        <v>1133</v>
      </c>
      <c r="C205" s="4" t="s">
        <v>15</v>
      </c>
      <c r="D205" s="4" t="s">
        <v>1247</v>
      </c>
      <c r="E205" s="4" t="s">
        <v>1222</v>
      </c>
      <c r="F205" s="4" t="s">
        <v>96</v>
      </c>
      <c r="G205" s="4">
        <v>31.19539</v>
      </c>
      <c r="H205" s="4">
        <v>-99.377015999999998</v>
      </c>
      <c r="I205" s="4" t="s">
        <v>172</v>
      </c>
      <c r="J205" s="4"/>
      <c r="K205" s="1" t="s">
        <v>1015</v>
      </c>
      <c r="M205" s="4"/>
      <c r="N205" s="4"/>
      <c r="O205" s="4"/>
      <c r="P205" s="4"/>
      <c r="Q205" s="2">
        <v>7</v>
      </c>
      <c r="R205" s="4" t="s">
        <v>829</v>
      </c>
      <c r="S205" s="2">
        <f t="shared" si="40"/>
        <v>45</v>
      </c>
      <c r="T205" s="2" t="str">
        <f t="shared" si="41"/>
        <v>Head of cattle - Great Western</v>
      </c>
      <c r="U205" s="4" t="str">
        <f t="shared" si="42"/>
        <v>WC40</v>
      </c>
      <c r="V205" s="4" t="str">
        <f t="shared" si="43"/>
        <v>YES</v>
      </c>
      <c r="W205" s="4" t="str">
        <f t="shared" si="44"/>
        <v>YES</v>
      </c>
      <c r="X205" s="4"/>
      <c r="Y205" s="4"/>
      <c r="Z205" s="4"/>
      <c r="AA205" s="4"/>
      <c r="AC205" s="4" t="s">
        <v>1257</v>
      </c>
      <c r="AD205" t="s">
        <v>1258</v>
      </c>
      <c r="AE205" s="3" t="s">
        <v>1259</v>
      </c>
      <c r="AF205" t="s">
        <v>19</v>
      </c>
      <c r="AG205">
        <v>33.989859000000003</v>
      </c>
      <c r="AH205">
        <v>-99.224337000000006</v>
      </c>
      <c r="AI205">
        <v>24</v>
      </c>
      <c r="AJ205" t="s">
        <v>829</v>
      </c>
    </row>
    <row r="206" spans="1:36" x14ac:dyDescent="0.3">
      <c r="A206" s="3" t="s">
        <v>1136</v>
      </c>
      <c r="B206" t="s">
        <v>1137</v>
      </c>
      <c r="C206" s="4" t="s">
        <v>317</v>
      </c>
      <c r="D206" s="4" t="s">
        <v>1250</v>
      </c>
      <c r="E206" s="4" t="s">
        <v>1251</v>
      </c>
      <c r="F206" s="4" t="s">
        <v>96</v>
      </c>
      <c r="G206" s="4">
        <v>31.258661</v>
      </c>
      <c r="H206" s="4">
        <v>-99.379547000000002</v>
      </c>
      <c r="I206" s="4" t="s">
        <v>19</v>
      </c>
      <c r="J206" s="4"/>
      <c r="K206" s="1" t="s">
        <v>1252</v>
      </c>
      <c r="M206" s="4"/>
      <c r="N206" s="4"/>
      <c r="O206" s="4"/>
      <c r="P206" s="4"/>
      <c r="Q206" s="2">
        <v>7</v>
      </c>
      <c r="R206" s="4" t="s">
        <v>829</v>
      </c>
      <c r="S206" s="2">
        <f t="shared" si="40"/>
        <v>7</v>
      </c>
      <c r="T206" s="2" t="str">
        <f t="shared" si="41"/>
        <v>Head of cattle - Great Western</v>
      </c>
      <c r="U206" s="4" t="str">
        <f t="shared" si="42"/>
        <v>WC41</v>
      </c>
      <c r="V206" s="4" t="str">
        <f t="shared" si="43"/>
        <v>YES</v>
      </c>
      <c r="W206" s="4" t="str">
        <f t="shared" si="44"/>
        <v>YES</v>
      </c>
      <c r="X206" s="4"/>
      <c r="Y206" s="4"/>
      <c r="Z206" s="4"/>
      <c r="AA206" s="4"/>
      <c r="AC206" s="4" t="s">
        <v>1261</v>
      </c>
      <c r="AD206" t="s">
        <v>1262</v>
      </c>
      <c r="AE206" s="3" t="s">
        <v>1263</v>
      </c>
      <c r="AF206" t="s">
        <v>19</v>
      </c>
      <c r="AG206">
        <v>34.023598999999997</v>
      </c>
      <c r="AH206">
        <v>-99.249281999999994</v>
      </c>
      <c r="AI206">
        <v>21</v>
      </c>
      <c r="AJ206" t="s">
        <v>829</v>
      </c>
    </row>
    <row r="207" spans="1:36" x14ac:dyDescent="0.3">
      <c r="A207" s="3" t="s">
        <v>1141</v>
      </c>
      <c r="B207" t="s">
        <v>1142</v>
      </c>
      <c r="C207" s="4" t="s">
        <v>1166</v>
      </c>
      <c r="D207" s="4" t="s">
        <v>1256</v>
      </c>
      <c r="E207" t="s">
        <v>1251</v>
      </c>
      <c r="F207" t="s">
        <v>96</v>
      </c>
      <c r="G207" s="4">
        <v>31.316255000000002</v>
      </c>
      <c r="H207" s="4">
        <v>-99.345938000000004</v>
      </c>
      <c r="I207" s="4" t="s">
        <v>19</v>
      </c>
      <c r="J207" s="4"/>
      <c r="K207" s="1" t="s">
        <v>1015</v>
      </c>
      <c r="M207" s="4"/>
      <c r="N207" s="4"/>
      <c r="O207" s="4"/>
      <c r="P207" s="4"/>
      <c r="Q207" s="2">
        <v>61</v>
      </c>
      <c r="R207" s="4" t="s">
        <v>829</v>
      </c>
      <c r="S207" s="2">
        <f t="shared" si="40"/>
        <v>7</v>
      </c>
      <c r="T207" s="2" t="str">
        <f t="shared" si="41"/>
        <v>Head of cattle - Great Western</v>
      </c>
      <c r="U207" s="4" t="str">
        <f t="shared" si="42"/>
        <v>WC42</v>
      </c>
      <c r="V207" s="4" t="str">
        <f t="shared" si="43"/>
        <v>YES</v>
      </c>
      <c r="W207" s="4" t="str">
        <f t="shared" si="44"/>
        <v>YES</v>
      </c>
      <c r="X207" s="4"/>
      <c r="Y207" s="4"/>
      <c r="Z207" s="4"/>
      <c r="AA207" s="4"/>
      <c r="AC207" s="4" t="s">
        <v>1265</v>
      </c>
      <c r="AD207" t="s">
        <v>1266</v>
      </c>
      <c r="AE207" s="3" t="s">
        <v>1267</v>
      </c>
      <c r="AF207" t="s">
        <v>19</v>
      </c>
      <c r="AG207">
        <v>34.072175999999999</v>
      </c>
      <c r="AH207">
        <v>-99.263987999999998</v>
      </c>
      <c r="AI207">
        <v>21</v>
      </c>
      <c r="AJ207" t="s">
        <v>829</v>
      </c>
    </row>
    <row r="208" spans="1:36" x14ac:dyDescent="0.3">
      <c r="A208" s="3" t="s">
        <v>1147</v>
      </c>
      <c r="B208" t="s">
        <v>1148</v>
      </c>
      <c r="C208" s="4" t="s">
        <v>1166</v>
      </c>
      <c r="D208" s="4" t="s">
        <v>1260</v>
      </c>
      <c r="E208" t="s">
        <v>1251</v>
      </c>
      <c r="F208" t="s">
        <v>96</v>
      </c>
      <c r="G208" s="4">
        <v>31.328264000000001</v>
      </c>
      <c r="H208" s="4">
        <v>-99.340839000000003</v>
      </c>
      <c r="I208" s="4" t="s">
        <v>19</v>
      </c>
      <c r="J208" s="4"/>
      <c r="K208" s="1" t="s">
        <v>1015</v>
      </c>
      <c r="M208" s="4"/>
      <c r="N208" s="4"/>
      <c r="O208" s="4"/>
      <c r="P208" s="4"/>
      <c r="Q208" s="2">
        <v>64</v>
      </c>
      <c r="R208" s="4" t="s">
        <v>829</v>
      </c>
      <c r="S208" s="2">
        <f t="shared" si="40"/>
        <v>61</v>
      </c>
      <c r="T208" s="2" t="str">
        <f t="shared" si="41"/>
        <v>Head of cattle - Great Western</v>
      </c>
      <c r="U208" s="4" t="str">
        <f t="shared" si="42"/>
        <v>WC43</v>
      </c>
      <c r="V208" s="4" t="str">
        <f t="shared" si="43"/>
        <v>YES</v>
      </c>
      <c r="W208" s="4" t="str">
        <f t="shared" si="44"/>
        <v>YES</v>
      </c>
      <c r="X208" s="4"/>
      <c r="Y208" s="4"/>
      <c r="Z208" s="4"/>
      <c r="AA208" s="4"/>
      <c r="AC208" s="4" t="s">
        <v>1270</v>
      </c>
      <c r="AD208" t="s">
        <v>1271</v>
      </c>
      <c r="AE208" s="3" t="s">
        <v>1272</v>
      </c>
      <c r="AF208" t="s">
        <v>19</v>
      </c>
      <c r="AG208">
        <v>34.152999999999999</v>
      </c>
      <c r="AH208">
        <v>-99.284238999999999</v>
      </c>
      <c r="AI208">
        <v>10</v>
      </c>
      <c r="AJ208" t="s">
        <v>829</v>
      </c>
    </row>
    <row r="209" spans="1:36" x14ac:dyDescent="0.3">
      <c r="A209" s="3" t="s">
        <v>1153</v>
      </c>
      <c r="B209" t="s">
        <v>1154</v>
      </c>
      <c r="C209" s="4" t="s">
        <v>15</v>
      </c>
      <c r="D209" s="4" t="s">
        <v>1264</v>
      </c>
      <c r="E209" s="4" t="s">
        <v>1251</v>
      </c>
      <c r="F209" s="4" t="s">
        <v>96</v>
      </c>
      <c r="G209" s="4">
        <v>31.357554</v>
      </c>
      <c r="H209" s="4">
        <v>-99.375581999999994</v>
      </c>
      <c r="I209" s="4" t="s">
        <v>172</v>
      </c>
      <c r="J209" s="4"/>
      <c r="K209" s="1" t="s">
        <v>1015</v>
      </c>
      <c r="M209" s="4"/>
      <c r="N209" s="4"/>
      <c r="O209" s="4"/>
      <c r="P209" s="4"/>
      <c r="Q209" s="2">
        <v>7</v>
      </c>
      <c r="R209" s="4" t="s">
        <v>829</v>
      </c>
      <c r="S209" s="2">
        <f t="shared" si="40"/>
        <v>64</v>
      </c>
      <c r="T209" s="2" t="str">
        <f t="shared" si="41"/>
        <v>Head of cattle - Great Western</v>
      </c>
      <c r="U209" s="4" t="str">
        <f t="shared" si="42"/>
        <v>WC44</v>
      </c>
      <c r="V209" s="4" t="str">
        <f t="shared" si="43"/>
        <v>YES</v>
      </c>
      <c r="W209" s="4" t="str">
        <f t="shared" si="44"/>
        <v>YES</v>
      </c>
      <c r="X209" s="4"/>
      <c r="Y209" s="4"/>
      <c r="Z209" s="4"/>
      <c r="AA209" s="4"/>
      <c r="AC209" s="4" t="s">
        <v>1276</v>
      </c>
      <c r="AD209" t="s">
        <v>1277</v>
      </c>
      <c r="AE209" s="3" t="s">
        <v>1278</v>
      </c>
      <c r="AF209" t="s">
        <v>19</v>
      </c>
      <c r="AG209">
        <v>34.158247000000003</v>
      </c>
      <c r="AH209">
        <v>-99.320621000000003</v>
      </c>
      <c r="AI209">
        <v>10</v>
      </c>
      <c r="AJ209" t="s">
        <v>829</v>
      </c>
    </row>
    <row r="210" spans="1:36" x14ac:dyDescent="0.3">
      <c r="A210" s="3" t="s">
        <v>1158</v>
      </c>
      <c r="B210" t="s">
        <v>1159</v>
      </c>
      <c r="C210" s="4" t="s">
        <v>267</v>
      </c>
      <c r="D210" s="4" t="s">
        <v>1268</v>
      </c>
      <c r="E210" t="s">
        <v>1269</v>
      </c>
      <c r="F210" t="s">
        <v>96</v>
      </c>
      <c r="G210" s="4">
        <v>31.426449000000002</v>
      </c>
      <c r="H210" s="4">
        <v>-99.374775999999997</v>
      </c>
      <c r="I210" s="4" t="s">
        <v>172</v>
      </c>
      <c r="J210" s="4"/>
      <c r="K210" s="1" t="s">
        <v>1015</v>
      </c>
      <c r="M210" s="4"/>
      <c r="N210" s="4"/>
      <c r="O210" s="4"/>
      <c r="P210" s="4"/>
      <c r="Q210" s="2">
        <v>13</v>
      </c>
      <c r="R210" s="4" t="s">
        <v>829</v>
      </c>
      <c r="S210" s="2">
        <f t="shared" si="40"/>
        <v>7</v>
      </c>
      <c r="T210" s="2" t="str">
        <f t="shared" si="41"/>
        <v>Head of cattle - Great Western</v>
      </c>
      <c r="U210" s="4" t="str">
        <f t="shared" si="42"/>
        <v>WC45</v>
      </c>
      <c r="V210" s="4" t="str">
        <f t="shared" si="43"/>
        <v>YES</v>
      </c>
      <c r="W210" s="4" t="str">
        <f t="shared" si="44"/>
        <v>YES</v>
      </c>
      <c r="X210" s="4"/>
      <c r="Y210" s="4"/>
      <c r="Z210" s="4"/>
      <c r="AA210" s="4"/>
      <c r="AC210" s="4" t="s">
        <v>1281</v>
      </c>
      <c r="AD210" t="s">
        <v>1282</v>
      </c>
      <c r="AE210" s="3" t="s">
        <v>1283</v>
      </c>
      <c r="AF210" t="s">
        <v>19</v>
      </c>
      <c r="AG210">
        <v>34.275728000000001</v>
      </c>
      <c r="AH210">
        <v>-99.290313999999995</v>
      </c>
      <c r="AI210">
        <v>100</v>
      </c>
      <c r="AJ210" t="s">
        <v>829</v>
      </c>
    </row>
    <row r="211" spans="1:36" x14ac:dyDescent="0.3">
      <c r="A211" s="3" t="s">
        <v>1164</v>
      </c>
      <c r="B211" t="s">
        <v>1165</v>
      </c>
      <c r="C211" s="4" t="s">
        <v>1273</v>
      </c>
      <c r="D211" s="4" t="s">
        <v>1274</v>
      </c>
      <c r="E211" s="4" t="s">
        <v>1275</v>
      </c>
      <c r="F211" s="4" t="s">
        <v>96</v>
      </c>
      <c r="G211" s="4">
        <v>31.600396</v>
      </c>
      <c r="H211" s="4">
        <v>-99.424773000000002</v>
      </c>
      <c r="I211" s="4" t="s">
        <v>19</v>
      </c>
      <c r="J211" s="4"/>
      <c r="K211" s="1" t="s">
        <v>1015</v>
      </c>
      <c r="M211" s="4"/>
      <c r="N211" s="4"/>
      <c r="O211" s="4"/>
      <c r="P211" s="4"/>
      <c r="Q211" s="2">
        <v>84</v>
      </c>
      <c r="R211" s="4" t="s">
        <v>829</v>
      </c>
      <c r="S211" s="2">
        <f t="shared" si="40"/>
        <v>13</v>
      </c>
      <c r="T211" s="2" t="str">
        <f t="shared" si="41"/>
        <v>Head of cattle - Great Western</v>
      </c>
      <c r="U211" s="4" t="str">
        <f t="shared" si="42"/>
        <v>WC46</v>
      </c>
      <c r="V211" s="4" t="str">
        <f t="shared" si="43"/>
        <v>YES</v>
      </c>
      <c r="W211" s="4" t="str">
        <f t="shared" si="44"/>
        <v>YES</v>
      </c>
      <c r="X211" s="4"/>
      <c r="Y211" s="4"/>
      <c r="Z211" s="4"/>
      <c r="AA211" s="4"/>
      <c r="AC211" s="4" t="s">
        <v>454</v>
      </c>
      <c r="AD211" t="s">
        <v>1286</v>
      </c>
      <c r="AE211" s="3" t="s">
        <v>1287</v>
      </c>
      <c r="AF211" t="s">
        <v>19</v>
      </c>
      <c r="AG211">
        <v>34.343420000000002</v>
      </c>
      <c r="AH211">
        <v>-99.255446000000006</v>
      </c>
      <c r="AI211">
        <v>133</v>
      </c>
      <c r="AJ211" t="s">
        <v>829</v>
      </c>
    </row>
    <row r="212" spans="1:36" x14ac:dyDescent="0.3">
      <c r="A212" s="3" t="s">
        <v>1169</v>
      </c>
      <c r="B212" t="s">
        <v>1170</v>
      </c>
      <c r="C212" s="4" t="s">
        <v>1235</v>
      </c>
      <c r="D212" s="4" t="s">
        <v>1279</v>
      </c>
      <c r="E212" s="4" t="s">
        <v>1280</v>
      </c>
      <c r="F212" s="4" t="s">
        <v>96</v>
      </c>
      <c r="G212" s="4">
        <v>31.747878</v>
      </c>
      <c r="H212" s="4">
        <v>-99.441423999999998</v>
      </c>
      <c r="I212" s="4" t="s">
        <v>19</v>
      </c>
      <c r="J212" s="4"/>
      <c r="K212" s="1" t="s">
        <v>1015</v>
      </c>
      <c r="M212" s="4"/>
      <c r="N212" s="4"/>
      <c r="O212" s="4"/>
      <c r="P212" s="4"/>
      <c r="Q212" s="2">
        <v>8</v>
      </c>
      <c r="R212" s="4" t="s">
        <v>829</v>
      </c>
      <c r="S212" s="2">
        <f t="shared" si="40"/>
        <v>84</v>
      </c>
      <c r="T212" s="2" t="str">
        <f t="shared" si="41"/>
        <v>Head of cattle - Great Western</v>
      </c>
      <c r="U212" s="4" t="str">
        <f t="shared" si="42"/>
        <v>WC47</v>
      </c>
      <c r="V212" s="4" t="str">
        <f t="shared" si="43"/>
        <v>YES</v>
      </c>
      <c r="W212" s="4" t="str">
        <f t="shared" si="44"/>
        <v>YES</v>
      </c>
      <c r="X212" s="4"/>
      <c r="Y212" s="4"/>
      <c r="Z212" s="4"/>
      <c r="AA212" s="4"/>
      <c r="AC212" s="4" t="s">
        <v>1290</v>
      </c>
      <c r="AD212" t="s">
        <v>1291</v>
      </c>
      <c r="AE212" s="3" t="s">
        <v>1292</v>
      </c>
      <c r="AF212" t="s">
        <v>172</v>
      </c>
      <c r="AG212">
        <v>34.420965000000002</v>
      </c>
      <c r="AH212">
        <v>-99.249345000000005</v>
      </c>
      <c r="AI212">
        <v>133</v>
      </c>
      <c r="AJ212" t="s">
        <v>829</v>
      </c>
    </row>
    <row r="213" spans="1:36" x14ac:dyDescent="0.3">
      <c r="A213" s="3" t="s">
        <v>1174</v>
      </c>
      <c r="B213" t="s">
        <v>1175</v>
      </c>
      <c r="C213" s="4" t="s">
        <v>1284</v>
      </c>
      <c r="D213" s="4" t="s">
        <v>1285</v>
      </c>
      <c r="E213" s="4" t="s">
        <v>1280</v>
      </c>
      <c r="F213" s="4" t="s">
        <v>96</v>
      </c>
      <c r="G213" s="4">
        <v>31.831213000000002</v>
      </c>
      <c r="H213" s="4">
        <v>-99.422775999999999</v>
      </c>
      <c r="I213" s="4" t="s">
        <v>19</v>
      </c>
      <c r="J213" s="4"/>
      <c r="K213" s="1" t="s">
        <v>1015</v>
      </c>
      <c r="M213" s="4"/>
      <c r="N213" s="4"/>
      <c r="O213" s="4"/>
      <c r="P213" s="4"/>
      <c r="Q213" s="2">
        <v>10</v>
      </c>
      <c r="R213" s="4" t="s">
        <v>829</v>
      </c>
      <c r="S213" s="2">
        <f t="shared" si="40"/>
        <v>8</v>
      </c>
      <c r="T213" s="2" t="str">
        <f t="shared" si="41"/>
        <v>Head of cattle - Great Western</v>
      </c>
      <c r="U213" s="4" t="str">
        <f t="shared" si="42"/>
        <v>WC48</v>
      </c>
      <c r="V213" s="4" t="str">
        <f t="shared" si="43"/>
        <v>YES</v>
      </c>
      <c r="W213" s="4" t="str">
        <f t="shared" si="44"/>
        <v>YES</v>
      </c>
      <c r="X213" s="4"/>
      <c r="Y213" s="4"/>
      <c r="Z213" s="4"/>
      <c r="AA213" s="4"/>
      <c r="AC213" s="4" t="s">
        <v>1294</v>
      </c>
      <c r="AD213" t="s">
        <v>1295</v>
      </c>
      <c r="AE213" s="3" t="s">
        <v>1296</v>
      </c>
      <c r="AF213" t="s">
        <v>19</v>
      </c>
      <c r="AG213">
        <v>34.507351</v>
      </c>
      <c r="AH213">
        <v>-99.228476999999998</v>
      </c>
      <c r="AI213">
        <v>100</v>
      </c>
      <c r="AJ213" t="s">
        <v>829</v>
      </c>
    </row>
    <row r="214" spans="1:36" x14ac:dyDescent="0.3">
      <c r="A214" s="3" t="s">
        <v>1179</v>
      </c>
      <c r="B214" t="s">
        <v>1180</v>
      </c>
      <c r="C214" s="4" t="s">
        <v>267</v>
      </c>
      <c r="D214" s="4" t="s">
        <v>1288</v>
      </c>
      <c r="E214" s="4" t="s">
        <v>1289</v>
      </c>
      <c r="F214" s="4" t="s">
        <v>96</v>
      </c>
      <c r="G214" s="4">
        <v>32.171356000000003</v>
      </c>
      <c r="H214" s="4">
        <v>-99.423083000000005</v>
      </c>
      <c r="I214" s="4" t="s">
        <v>19</v>
      </c>
      <c r="J214" s="4"/>
      <c r="K214" s="1" t="s">
        <v>1015</v>
      </c>
      <c r="M214" s="4"/>
      <c r="N214" s="4"/>
      <c r="O214" s="4"/>
      <c r="P214" s="4"/>
      <c r="Q214" s="2">
        <v>11</v>
      </c>
      <c r="R214" s="4" t="s">
        <v>829</v>
      </c>
      <c r="S214" s="2">
        <f t="shared" si="40"/>
        <v>10</v>
      </c>
      <c r="T214" s="2" t="str">
        <f t="shared" si="41"/>
        <v>Head of cattle - Great Western</v>
      </c>
      <c r="U214" s="4" t="str">
        <f t="shared" si="42"/>
        <v>WC49</v>
      </c>
      <c r="V214" s="4" t="str">
        <f t="shared" si="43"/>
        <v>YES</v>
      </c>
      <c r="W214" s="4" t="str">
        <f t="shared" si="44"/>
        <v>YES</v>
      </c>
      <c r="X214" s="4"/>
      <c r="Y214" s="4"/>
      <c r="Z214" s="4"/>
      <c r="AA214" s="4"/>
      <c r="AC214" s="4" t="s">
        <v>1298</v>
      </c>
      <c r="AD214" t="s">
        <v>1299</v>
      </c>
      <c r="AE214" s="3" t="s">
        <v>1300</v>
      </c>
      <c r="AF214" t="s">
        <v>19</v>
      </c>
      <c r="AG214">
        <v>34.638181000000003</v>
      </c>
      <c r="AH214">
        <v>-99.268563999999998</v>
      </c>
      <c r="AI214">
        <v>10</v>
      </c>
      <c r="AJ214" t="s">
        <v>829</v>
      </c>
    </row>
    <row r="215" spans="1:36" x14ac:dyDescent="0.3">
      <c r="A215" s="3" t="s">
        <v>1185</v>
      </c>
      <c r="B215" t="s">
        <v>1186</v>
      </c>
      <c r="C215" s="4" t="s">
        <v>267</v>
      </c>
      <c r="D215" s="4" t="s">
        <v>1293</v>
      </c>
      <c r="E215" s="4" t="s">
        <v>1188</v>
      </c>
      <c r="F215" s="4" t="s">
        <v>96</v>
      </c>
      <c r="G215" s="4">
        <v>32.213453000000001</v>
      </c>
      <c r="H215" s="4">
        <v>-99.411671999999996</v>
      </c>
      <c r="I215" s="4" t="s">
        <v>19</v>
      </c>
      <c r="J215" s="4"/>
      <c r="K215" s="1" t="s">
        <v>1015</v>
      </c>
      <c r="M215" s="4"/>
      <c r="N215" s="4"/>
      <c r="O215" s="4"/>
      <c r="P215" s="4"/>
      <c r="Q215" s="2">
        <v>76</v>
      </c>
      <c r="R215" s="4" t="s">
        <v>829</v>
      </c>
      <c r="S215" s="2">
        <f t="shared" si="40"/>
        <v>11</v>
      </c>
      <c r="T215" s="2" t="str">
        <f t="shared" si="41"/>
        <v>Head of cattle - Great Western</v>
      </c>
      <c r="U215" s="4" t="str">
        <f t="shared" si="42"/>
        <v>WC50</v>
      </c>
      <c r="V215" s="4" t="str">
        <f t="shared" si="43"/>
        <v>YES</v>
      </c>
      <c r="W215" s="4" t="str">
        <f t="shared" si="44"/>
        <v>YES</v>
      </c>
      <c r="X215" s="4"/>
      <c r="Y215" s="4"/>
      <c r="Z215" s="4"/>
      <c r="AA215" s="4"/>
      <c r="AC215" s="4" t="s">
        <v>1302</v>
      </c>
      <c r="AD215" t="s">
        <v>1303</v>
      </c>
      <c r="AE215" s="3" t="s">
        <v>1304</v>
      </c>
      <c r="AF215" t="s">
        <v>19</v>
      </c>
      <c r="AG215">
        <v>34.648837</v>
      </c>
      <c r="AH215">
        <v>-99.328095000000005</v>
      </c>
      <c r="AI215">
        <v>45</v>
      </c>
      <c r="AJ215" t="s">
        <v>829</v>
      </c>
    </row>
    <row r="216" spans="1:36" x14ac:dyDescent="0.3">
      <c r="A216" s="3" t="s">
        <v>1190</v>
      </c>
      <c r="B216" t="s">
        <v>1191</v>
      </c>
      <c r="C216" s="4" t="s">
        <v>1235</v>
      </c>
      <c r="D216" s="4" t="s">
        <v>1297</v>
      </c>
      <c r="E216" s="4" t="s">
        <v>1188</v>
      </c>
      <c r="F216" s="4" t="s">
        <v>96</v>
      </c>
      <c r="G216" s="4">
        <v>32.287385999999998</v>
      </c>
      <c r="H216" s="4">
        <v>-99.387254999999996</v>
      </c>
      <c r="I216" s="4" t="s">
        <v>19</v>
      </c>
      <c r="J216" s="4"/>
      <c r="K216" s="1" t="s">
        <v>1015</v>
      </c>
      <c r="M216" s="4"/>
      <c r="N216" s="4"/>
      <c r="O216" s="4"/>
      <c r="P216" s="4"/>
      <c r="Q216" s="2">
        <v>11</v>
      </c>
      <c r="R216" s="4" t="s">
        <v>829</v>
      </c>
      <c r="S216" s="2">
        <f t="shared" si="40"/>
        <v>76</v>
      </c>
      <c r="T216" s="2" t="str">
        <f t="shared" si="41"/>
        <v>Head of cattle - Great Western</v>
      </c>
      <c r="U216" s="4" t="str">
        <f t="shared" si="42"/>
        <v>WC51</v>
      </c>
      <c r="V216" s="4" t="str">
        <f t="shared" si="43"/>
        <v>YES</v>
      </c>
      <c r="W216" s="4" t="str">
        <f t="shared" si="44"/>
        <v>YES</v>
      </c>
      <c r="X216" s="4"/>
      <c r="Y216" s="4"/>
      <c r="Z216" s="4"/>
      <c r="AA216" s="4"/>
      <c r="AC216" s="4" t="s">
        <v>1307</v>
      </c>
      <c r="AD216" t="s">
        <v>1308</v>
      </c>
      <c r="AE216" s="3" t="s">
        <v>1309</v>
      </c>
      <c r="AF216" t="s">
        <v>19</v>
      </c>
      <c r="AG216">
        <v>34.681457999999999</v>
      </c>
      <c r="AH216">
        <v>-99.228595999999996</v>
      </c>
      <c r="AI216">
        <v>20</v>
      </c>
      <c r="AJ216" t="s">
        <v>829</v>
      </c>
    </row>
    <row r="217" spans="1:36" x14ac:dyDescent="0.3">
      <c r="A217" s="3" t="s">
        <v>1195</v>
      </c>
      <c r="B217" t="s">
        <v>1196</v>
      </c>
      <c r="C217" s="4" t="s">
        <v>1100</v>
      </c>
      <c r="D217" s="4" t="s">
        <v>1301</v>
      </c>
      <c r="E217" s="4" t="s">
        <v>1188</v>
      </c>
      <c r="F217" s="4" t="s">
        <v>96</v>
      </c>
      <c r="G217" s="4">
        <v>32.394086000000001</v>
      </c>
      <c r="H217" s="4">
        <v>-99.387360999999999</v>
      </c>
      <c r="I217" s="4" t="s">
        <v>19</v>
      </c>
      <c r="J217" s="4"/>
      <c r="K217" s="1" t="s">
        <v>1015</v>
      </c>
      <c r="M217" s="4"/>
      <c r="N217" s="4"/>
      <c r="O217" s="4"/>
      <c r="P217" s="4"/>
      <c r="Q217" s="2">
        <v>8</v>
      </c>
      <c r="R217" s="4" t="s">
        <v>829</v>
      </c>
      <c r="S217" s="2">
        <f t="shared" si="40"/>
        <v>11</v>
      </c>
      <c r="T217" s="2" t="str">
        <f t="shared" si="41"/>
        <v>Head of cattle - Great Western</v>
      </c>
      <c r="U217" s="4" t="str">
        <f t="shared" si="42"/>
        <v>WC52</v>
      </c>
      <c r="V217" s="4" t="str">
        <f t="shared" si="43"/>
        <v>YES</v>
      </c>
      <c r="W217" s="4" t="str">
        <f t="shared" si="44"/>
        <v>YES</v>
      </c>
      <c r="X217" s="4"/>
      <c r="Y217" s="4"/>
      <c r="Z217" s="4"/>
      <c r="AA217" s="4"/>
      <c r="AC217" s="4" t="s">
        <v>1312</v>
      </c>
      <c r="AD217" t="s">
        <v>1313</v>
      </c>
      <c r="AE217" s="3" t="s">
        <v>1314</v>
      </c>
      <c r="AF217" t="s">
        <v>19</v>
      </c>
      <c r="AG217">
        <v>34.696126</v>
      </c>
      <c r="AH217">
        <v>-99.228982000000002</v>
      </c>
      <c r="AI217">
        <v>40</v>
      </c>
      <c r="AJ217" t="s">
        <v>829</v>
      </c>
    </row>
    <row r="218" spans="1:36" x14ac:dyDescent="0.3">
      <c r="A218" s="3" t="s">
        <v>1201</v>
      </c>
      <c r="B218" t="s">
        <v>1202</v>
      </c>
      <c r="C218" s="4" t="s">
        <v>1305</v>
      </c>
      <c r="D218" s="4" t="s">
        <v>1306</v>
      </c>
      <c r="E218" s="4" t="s">
        <v>331</v>
      </c>
      <c r="F218" s="4" t="s">
        <v>96</v>
      </c>
      <c r="G218" s="4">
        <v>32.449782999999996</v>
      </c>
      <c r="H218" s="4">
        <v>-99.728575000000006</v>
      </c>
      <c r="I218" s="4" t="s">
        <v>19</v>
      </c>
      <c r="J218" s="4"/>
      <c r="K218" s="1" t="s">
        <v>1015</v>
      </c>
      <c r="M218" s="4"/>
      <c r="N218" s="4"/>
      <c r="O218" s="4"/>
      <c r="P218" s="4"/>
      <c r="Q218" s="2">
        <v>30</v>
      </c>
      <c r="R218" s="4" t="s">
        <v>829</v>
      </c>
      <c r="S218" s="2">
        <f t="shared" si="40"/>
        <v>8</v>
      </c>
      <c r="T218" s="2" t="str">
        <f t="shared" si="41"/>
        <v>Head of cattle - Great Western</v>
      </c>
      <c r="U218" s="4" t="str">
        <f t="shared" si="42"/>
        <v>WC53</v>
      </c>
      <c r="V218" s="4" t="str">
        <f t="shared" si="43"/>
        <v>YES</v>
      </c>
      <c r="W218" s="4" t="str">
        <f t="shared" si="44"/>
        <v>YES</v>
      </c>
      <c r="X218" s="4"/>
      <c r="Y218" s="4"/>
      <c r="Z218" s="4"/>
      <c r="AA218" s="4"/>
      <c r="AC218" s="4" t="s">
        <v>1318</v>
      </c>
      <c r="AD218" t="s">
        <v>1319</v>
      </c>
      <c r="AE218" s="3" t="s">
        <v>1320</v>
      </c>
      <c r="AF218" t="s">
        <v>19</v>
      </c>
      <c r="AG218">
        <v>34.873458999999997</v>
      </c>
      <c r="AH218">
        <v>-99.50703</v>
      </c>
      <c r="AI218">
        <v>10</v>
      </c>
      <c r="AJ218" t="s">
        <v>829</v>
      </c>
    </row>
    <row r="219" spans="1:36" x14ac:dyDescent="0.3">
      <c r="A219" s="3" t="s">
        <v>1206</v>
      </c>
      <c r="B219" t="s">
        <v>1207</v>
      </c>
      <c r="C219" s="4" t="s">
        <v>15</v>
      </c>
      <c r="D219" s="4" t="s">
        <v>1310</v>
      </c>
      <c r="E219" s="4" t="s">
        <v>1311</v>
      </c>
      <c r="F219" s="4" t="s">
        <v>96</v>
      </c>
      <c r="G219" s="4">
        <v>32.547986999999999</v>
      </c>
      <c r="H219" s="4">
        <v>-99.163770999999997</v>
      </c>
      <c r="I219" s="4" t="s">
        <v>19</v>
      </c>
      <c r="J219" s="4"/>
      <c r="K219" s="1" t="s">
        <v>1015</v>
      </c>
      <c r="M219" s="4"/>
      <c r="N219" s="4"/>
      <c r="O219" s="4"/>
      <c r="P219" s="4"/>
      <c r="Q219" s="2">
        <v>93</v>
      </c>
      <c r="R219" s="4" t="s">
        <v>829</v>
      </c>
      <c r="S219" s="2">
        <f t="shared" si="40"/>
        <v>30</v>
      </c>
      <c r="T219" s="2" t="str">
        <f t="shared" si="41"/>
        <v>Head of cattle - Great Western</v>
      </c>
      <c r="U219" s="4" t="str">
        <f t="shared" si="42"/>
        <v>WC54</v>
      </c>
      <c r="V219" s="4" t="str">
        <f t="shared" si="43"/>
        <v>YES</v>
      </c>
      <c r="W219" s="4" t="str">
        <f t="shared" si="44"/>
        <v>YES</v>
      </c>
      <c r="X219" s="4"/>
      <c r="Y219" s="4"/>
      <c r="Z219" s="4"/>
      <c r="AA219" s="4"/>
      <c r="AC219" s="4" t="s">
        <v>1322</v>
      </c>
      <c r="AD219" t="s">
        <v>1323</v>
      </c>
      <c r="AE219" s="3" t="s">
        <v>1324</v>
      </c>
      <c r="AF219" t="s">
        <v>19</v>
      </c>
      <c r="AG219">
        <v>34.949911999999998</v>
      </c>
      <c r="AH219">
        <v>-99.254731000000007</v>
      </c>
      <c r="AI219">
        <v>45</v>
      </c>
      <c r="AJ219" t="s">
        <v>829</v>
      </c>
    </row>
    <row r="220" spans="1:36" x14ac:dyDescent="0.3">
      <c r="A220" s="3" t="s">
        <v>1211</v>
      </c>
      <c r="B220" t="s">
        <v>1212</v>
      </c>
      <c r="C220" s="4" t="s">
        <v>1315</v>
      </c>
      <c r="D220" s="4" t="s">
        <v>1316</v>
      </c>
      <c r="E220" s="4" t="s">
        <v>1317</v>
      </c>
      <c r="F220" s="4" t="s">
        <v>96</v>
      </c>
      <c r="G220" s="4">
        <v>32.723053</v>
      </c>
      <c r="H220" s="4">
        <v>-99.297146999999995</v>
      </c>
      <c r="I220" s="4" t="s">
        <v>19</v>
      </c>
      <c r="J220" s="4"/>
      <c r="K220" s="1" t="s">
        <v>1015</v>
      </c>
      <c r="M220" s="4"/>
      <c r="N220" s="4"/>
      <c r="O220" s="4"/>
      <c r="P220" s="4"/>
      <c r="Q220" s="2">
        <v>5</v>
      </c>
      <c r="R220" s="4" t="s">
        <v>829</v>
      </c>
      <c r="S220" s="2">
        <f t="shared" si="40"/>
        <v>93</v>
      </c>
      <c r="T220" s="2" t="str">
        <f t="shared" si="41"/>
        <v>Head of cattle - Great Western</v>
      </c>
      <c r="U220" s="4" t="str">
        <f t="shared" si="42"/>
        <v>WC55</v>
      </c>
      <c r="V220" s="4" t="str">
        <f t="shared" si="43"/>
        <v>YES</v>
      </c>
      <c r="W220" s="4" t="str">
        <f t="shared" si="44"/>
        <v>YES</v>
      </c>
      <c r="X220" s="4"/>
      <c r="Y220" s="4"/>
      <c r="Z220" s="4"/>
      <c r="AA220" s="4"/>
      <c r="AC220" s="4" t="s">
        <v>1328</v>
      </c>
      <c r="AD220" t="s">
        <v>1329</v>
      </c>
      <c r="AE220" s="3" t="s">
        <v>1330</v>
      </c>
      <c r="AF220" t="s">
        <v>19</v>
      </c>
      <c r="AG220">
        <v>34.982917</v>
      </c>
      <c r="AH220">
        <v>-99.289804000000004</v>
      </c>
      <c r="AI220">
        <v>5</v>
      </c>
      <c r="AJ220" t="s">
        <v>829</v>
      </c>
    </row>
    <row r="221" spans="1:36" x14ac:dyDescent="0.3">
      <c r="A221" s="3" t="s">
        <v>1215</v>
      </c>
      <c r="B221" t="s">
        <v>1216</v>
      </c>
      <c r="C221" s="4" t="s">
        <v>15</v>
      </c>
      <c r="D221" s="4" t="s">
        <v>1321</v>
      </c>
      <c r="E221" s="4" t="s">
        <v>1317</v>
      </c>
      <c r="F221" s="4" t="s">
        <v>96</v>
      </c>
      <c r="G221" s="4">
        <v>32.761989999999997</v>
      </c>
      <c r="H221" s="4">
        <v>-99.131049000000004</v>
      </c>
      <c r="I221" s="4" t="s">
        <v>19</v>
      </c>
      <c r="J221" s="4"/>
      <c r="K221" s="1" t="s">
        <v>1015</v>
      </c>
      <c r="M221" s="4"/>
      <c r="N221" s="4"/>
      <c r="O221" s="4"/>
      <c r="P221" s="4"/>
      <c r="Q221" s="2">
        <v>96</v>
      </c>
      <c r="R221" s="4" t="s">
        <v>829</v>
      </c>
      <c r="S221" s="2">
        <f t="shared" si="40"/>
        <v>5</v>
      </c>
      <c r="T221" s="2" t="str">
        <f t="shared" si="41"/>
        <v>Head of cattle - Great Western</v>
      </c>
      <c r="U221" s="4" t="str">
        <f t="shared" si="42"/>
        <v>WC56</v>
      </c>
      <c r="V221" s="4" t="str">
        <f t="shared" si="43"/>
        <v>YES</v>
      </c>
      <c r="W221" s="4" t="str">
        <f t="shared" si="44"/>
        <v>YES</v>
      </c>
      <c r="X221" s="4"/>
      <c r="Y221" s="4"/>
      <c r="Z221" s="4"/>
      <c r="AA221" s="4"/>
      <c r="AC221" s="4" t="s">
        <v>1333</v>
      </c>
      <c r="AD221" t="s">
        <v>1334</v>
      </c>
      <c r="AE221" s="3" t="s">
        <v>1335</v>
      </c>
      <c r="AF221" t="s">
        <v>19</v>
      </c>
      <c r="AG221">
        <v>35.160249999999998</v>
      </c>
      <c r="AH221">
        <v>-99.307722222222225</v>
      </c>
      <c r="AI221">
        <v>156</v>
      </c>
      <c r="AJ221" t="s">
        <v>829</v>
      </c>
    </row>
    <row r="222" spans="1:36" x14ac:dyDescent="0.3">
      <c r="A222" s="3" t="s">
        <v>1219</v>
      </c>
      <c r="B222" t="s">
        <v>1220</v>
      </c>
      <c r="C222" s="4" t="s">
        <v>1325</v>
      </c>
      <c r="D222" s="4" t="s">
        <v>1326</v>
      </c>
      <c r="E222" s="4" t="s">
        <v>1327</v>
      </c>
      <c r="F222" s="4" t="s">
        <v>96</v>
      </c>
      <c r="G222" s="4">
        <v>32.932084000000003</v>
      </c>
      <c r="H222" s="4">
        <v>-99.230069999999998</v>
      </c>
      <c r="I222" s="4" t="s">
        <v>172</v>
      </c>
      <c r="J222" s="4"/>
      <c r="K222" s="1" t="s">
        <v>1015</v>
      </c>
      <c r="M222" s="4"/>
      <c r="N222" s="4"/>
      <c r="O222" s="4"/>
      <c r="P222" s="4"/>
      <c r="Q222" s="2">
        <v>11</v>
      </c>
      <c r="R222" s="4" t="s">
        <v>829</v>
      </c>
      <c r="S222" s="2">
        <f t="shared" si="40"/>
        <v>96</v>
      </c>
      <c r="T222" s="2" t="str">
        <f t="shared" si="41"/>
        <v>Head of cattle - Great Western</v>
      </c>
      <c r="U222" s="4" t="str">
        <f t="shared" si="42"/>
        <v>WC57</v>
      </c>
      <c r="V222" s="4" t="str">
        <f t="shared" si="43"/>
        <v>YES</v>
      </c>
      <c r="W222" s="4" t="str">
        <f t="shared" si="44"/>
        <v>YES</v>
      </c>
      <c r="X222" s="4"/>
      <c r="Y222" s="4"/>
      <c r="Z222" s="4"/>
      <c r="AA222" s="4"/>
      <c r="AC222" s="4" t="s">
        <v>1338</v>
      </c>
      <c r="AD222" t="s">
        <v>1339</v>
      </c>
      <c r="AE222" s="3" t="s">
        <v>1340</v>
      </c>
      <c r="AF222" t="s">
        <v>19</v>
      </c>
      <c r="AG222">
        <v>35.421826000000003</v>
      </c>
      <c r="AH222">
        <v>-99.271457999999996</v>
      </c>
      <c r="AI222">
        <v>27</v>
      </c>
      <c r="AJ222" t="s">
        <v>829</v>
      </c>
    </row>
    <row r="223" spans="1:36" x14ac:dyDescent="0.3">
      <c r="A223" s="3" t="s">
        <v>1224</v>
      </c>
      <c r="B223" t="s">
        <v>1225</v>
      </c>
      <c r="C223" s="4" t="s">
        <v>1100</v>
      </c>
      <c r="D223" s="4" t="s">
        <v>1331</v>
      </c>
      <c r="E223" s="4" t="s">
        <v>1327</v>
      </c>
      <c r="F223" s="4" t="s">
        <v>96</v>
      </c>
      <c r="G223" s="4">
        <v>33.178925999999997</v>
      </c>
      <c r="H223" s="4">
        <v>-99.177173999999994</v>
      </c>
      <c r="I223" s="4" t="s">
        <v>19</v>
      </c>
      <c r="J223" s="4"/>
      <c r="K223" s="1" t="s">
        <v>1332</v>
      </c>
      <c r="M223" s="4"/>
      <c r="N223" s="4"/>
      <c r="O223" s="4"/>
      <c r="P223" s="4"/>
      <c r="Q223" s="2">
        <v>20</v>
      </c>
      <c r="R223" s="4" t="s">
        <v>829</v>
      </c>
      <c r="S223" s="2">
        <f t="shared" si="40"/>
        <v>11</v>
      </c>
      <c r="T223" s="2" t="str">
        <f t="shared" si="41"/>
        <v>Head of cattle - Great Western</v>
      </c>
      <c r="U223" s="4" t="str">
        <f t="shared" si="42"/>
        <v>WC58</v>
      </c>
      <c r="V223" s="4" t="str">
        <f t="shared" si="43"/>
        <v>YES</v>
      </c>
      <c r="W223" s="4" t="str">
        <f t="shared" si="44"/>
        <v>YES</v>
      </c>
      <c r="X223" s="4"/>
      <c r="Y223" s="4"/>
      <c r="Z223" s="4"/>
      <c r="AA223" s="4"/>
      <c r="AC223" s="4" t="s">
        <v>1345</v>
      </c>
      <c r="AD223" t="s">
        <v>1346</v>
      </c>
      <c r="AE223" s="3" t="s">
        <v>1347</v>
      </c>
      <c r="AF223" t="s">
        <v>19</v>
      </c>
      <c r="AG223">
        <v>35.896925000000003</v>
      </c>
      <c r="AH223">
        <v>-99.337040999999999</v>
      </c>
      <c r="AI223">
        <v>29</v>
      </c>
      <c r="AJ223" t="s">
        <v>829</v>
      </c>
    </row>
    <row r="224" spans="1:36" x14ac:dyDescent="0.3">
      <c r="A224" s="3" t="s">
        <v>1228</v>
      </c>
      <c r="B224" t="s">
        <v>1229</v>
      </c>
      <c r="C224" s="4" t="s">
        <v>1336</v>
      </c>
      <c r="D224" s="4" t="s">
        <v>1337</v>
      </c>
      <c r="E224" s="4" t="s">
        <v>1327</v>
      </c>
      <c r="F224" s="4" t="s">
        <v>96</v>
      </c>
      <c r="G224" s="4">
        <v>33.200996000000004</v>
      </c>
      <c r="H224" s="4">
        <v>-99.182922000000005</v>
      </c>
      <c r="I224" s="4" t="s">
        <v>19</v>
      </c>
      <c r="K224" s="1" t="s">
        <v>1015</v>
      </c>
      <c r="Q224" s="2">
        <v>12</v>
      </c>
      <c r="R224" t="s">
        <v>829</v>
      </c>
      <c r="S224" s="2">
        <f t="shared" si="40"/>
        <v>20</v>
      </c>
      <c r="T224" s="2" t="str">
        <f t="shared" si="41"/>
        <v>Head of cattle - Great Western</v>
      </c>
      <c r="U224" s="4" t="str">
        <f t="shared" si="42"/>
        <v>WC59</v>
      </c>
      <c r="V224" s="4" t="str">
        <f t="shared" si="43"/>
        <v>YES</v>
      </c>
      <c r="W224" s="4" t="str">
        <f t="shared" si="44"/>
        <v>YES</v>
      </c>
      <c r="X224" s="4"/>
      <c r="Y224" s="4"/>
      <c r="Z224" s="4"/>
      <c r="AA224" s="4"/>
      <c r="AC224" s="4" t="s">
        <v>1350</v>
      </c>
      <c r="AD224" t="s">
        <v>1351</v>
      </c>
      <c r="AE224" s="3" t="s">
        <v>1352</v>
      </c>
      <c r="AF224" t="s">
        <v>19</v>
      </c>
      <c r="AG224">
        <v>36.017107000000003</v>
      </c>
      <c r="AH224">
        <v>-99.289203999999998</v>
      </c>
      <c r="AI224">
        <v>177</v>
      </c>
      <c r="AJ224" t="s">
        <v>829</v>
      </c>
    </row>
    <row r="225" spans="1:36" x14ac:dyDescent="0.3">
      <c r="A225" s="3" t="s">
        <v>1238</v>
      </c>
      <c r="B225" t="s">
        <v>1239</v>
      </c>
      <c r="C225" s="4" t="s">
        <v>1341</v>
      </c>
      <c r="D225" s="4" t="s">
        <v>1342</v>
      </c>
      <c r="E225" s="4" t="s">
        <v>1343</v>
      </c>
      <c r="F225" s="4" t="s">
        <v>96</v>
      </c>
      <c r="G225" s="4">
        <v>33.400126</v>
      </c>
      <c r="H225" s="4">
        <v>-99.213344000000006</v>
      </c>
      <c r="I225" s="4" t="s">
        <v>19</v>
      </c>
      <c r="K225" s="8" t="s">
        <v>1344</v>
      </c>
      <c r="Q225" s="2">
        <v>18</v>
      </c>
      <c r="R225" t="s">
        <v>829</v>
      </c>
      <c r="S225" s="2">
        <f t="shared" si="40"/>
        <v>12</v>
      </c>
      <c r="T225" s="2" t="str">
        <f t="shared" si="41"/>
        <v>Head of cattle - Great Western</v>
      </c>
      <c r="U225" s="4" t="str">
        <f t="shared" si="42"/>
        <v>WC60</v>
      </c>
      <c r="V225" s="4" t="str">
        <f t="shared" si="43"/>
        <v>YES</v>
      </c>
      <c r="W225" s="4" t="str">
        <f t="shared" si="44"/>
        <v>YES</v>
      </c>
      <c r="X225" s="4"/>
      <c r="Y225" s="4"/>
      <c r="Z225" s="4"/>
      <c r="AA225" s="4"/>
      <c r="AC225" s="4" t="s">
        <v>1355</v>
      </c>
      <c r="AD225" t="s">
        <v>1356</v>
      </c>
      <c r="AE225" s="3" t="s">
        <v>1357</v>
      </c>
      <c r="AF225" t="s">
        <v>19</v>
      </c>
      <c r="AG225">
        <v>36.144573999999999</v>
      </c>
      <c r="AH225">
        <v>-99.359876</v>
      </c>
      <c r="AI225">
        <v>75</v>
      </c>
      <c r="AJ225" t="s">
        <v>829</v>
      </c>
    </row>
    <row r="226" spans="1:36" x14ac:dyDescent="0.3">
      <c r="A226" s="3" t="s">
        <v>1244</v>
      </c>
      <c r="B226" t="s">
        <v>1245</v>
      </c>
      <c r="C226" s="4" t="s">
        <v>1348</v>
      </c>
      <c r="D226" s="4" t="s">
        <v>1349</v>
      </c>
      <c r="E226" s="4" t="s">
        <v>1343</v>
      </c>
      <c r="F226" s="4" t="s">
        <v>96</v>
      </c>
      <c r="G226" s="4">
        <v>33.588904999999997</v>
      </c>
      <c r="H226" s="4">
        <v>-99.251919000000001</v>
      </c>
      <c r="I226" s="4" t="s">
        <v>1246</v>
      </c>
      <c r="K226" s="1" t="s">
        <v>1015</v>
      </c>
      <c r="Q226" s="2">
        <v>19</v>
      </c>
      <c r="R226" t="s">
        <v>829</v>
      </c>
      <c r="S226" s="2">
        <f t="shared" si="40"/>
        <v>18</v>
      </c>
      <c r="T226" s="2" t="str">
        <f t="shared" si="41"/>
        <v>Head of cattle - Great Western</v>
      </c>
      <c r="U226" s="4" t="str">
        <f t="shared" si="42"/>
        <v>WC62</v>
      </c>
      <c r="V226" s="4" t="str">
        <f t="shared" si="43"/>
        <v>YES</v>
      </c>
      <c r="W226" s="4" t="str">
        <f t="shared" si="44"/>
        <v>YES</v>
      </c>
      <c r="AC226" s="4" t="s">
        <v>1361</v>
      </c>
      <c r="AD226" t="s">
        <v>1362</v>
      </c>
      <c r="AE226" s="3" t="s">
        <v>1363</v>
      </c>
      <c r="AF226" t="s">
        <v>19</v>
      </c>
      <c r="AG226">
        <v>36.478586</v>
      </c>
      <c r="AH226">
        <v>-99.748739999999998</v>
      </c>
      <c r="AI226">
        <v>80</v>
      </c>
      <c r="AJ226" t="s">
        <v>829</v>
      </c>
    </row>
    <row r="227" spans="1:36" x14ac:dyDescent="0.3">
      <c r="A227" s="3" t="s">
        <v>1248</v>
      </c>
      <c r="B227" t="s">
        <v>1249</v>
      </c>
      <c r="C227" s="4" t="s">
        <v>317</v>
      </c>
      <c r="D227" s="4" t="s">
        <v>1353</v>
      </c>
      <c r="E227" s="4" t="s">
        <v>1343</v>
      </c>
      <c r="F227" s="4" t="s">
        <v>96</v>
      </c>
      <c r="G227" s="4">
        <v>33.611441999999997</v>
      </c>
      <c r="H227" s="4">
        <v>-99.253933000000004</v>
      </c>
      <c r="I227" s="4" t="s">
        <v>19</v>
      </c>
      <c r="K227" s="1" t="s">
        <v>1354</v>
      </c>
      <c r="Q227" s="2">
        <v>10</v>
      </c>
      <c r="R227" t="s">
        <v>829</v>
      </c>
      <c r="S227" s="2">
        <f t="shared" si="40"/>
        <v>19</v>
      </c>
      <c r="T227" s="2" t="str">
        <f t="shared" si="41"/>
        <v>Head of cattle - Great Western</v>
      </c>
      <c r="U227" s="4" t="str">
        <f t="shared" si="42"/>
        <v>WC63</v>
      </c>
      <c r="V227" s="4" t="str">
        <f t="shared" si="43"/>
        <v>YES</v>
      </c>
      <c r="W227" s="4" t="str">
        <f t="shared" si="44"/>
        <v>YES</v>
      </c>
      <c r="AC227" s="4" t="s">
        <v>1366</v>
      </c>
      <c r="AD227" t="s">
        <v>1367</v>
      </c>
      <c r="AE227" s="3" t="s">
        <v>1368</v>
      </c>
      <c r="AF227" t="s">
        <v>19</v>
      </c>
      <c r="AG227">
        <v>36.812165</v>
      </c>
      <c r="AH227">
        <v>-99.818129999999996</v>
      </c>
      <c r="AI227">
        <v>83</v>
      </c>
      <c r="AJ227" t="s">
        <v>829</v>
      </c>
    </row>
    <row r="228" spans="1:36" x14ac:dyDescent="0.3">
      <c r="A228" s="3" t="s">
        <v>1254</v>
      </c>
      <c r="B228" t="s">
        <v>1255</v>
      </c>
      <c r="C228" s="4" t="s">
        <v>267</v>
      </c>
      <c r="D228" s="4" t="s">
        <v>1358</v>
      </c>
      <c r="E228" s="4" t="s">
        <v>1359</v>
      </c>
      <c r="F228" s="4" t="s">
        <v>96</v>
      </c>
      <c r="G228" s="4">
        <v>33.982180999999997</v>
      </c>
      <c r="H228" s="4">
        <v>-99.218301999999994</v>
      </c>
      <c r="I228" s="4" t="s">
        <v>19</v>
      </c>
      <c r="K228" s="1" t="s">
        <v>1360</v>
      </c>
      <c r="Q228" s="2">
        <v>24</v>
      </c>
      <c r="R228" t="s">
        <v>829</v>
      </c>
      <c r="S228" s="2">
        <f t="shared" si="40"/>
        <v>10</v>
      </c>
      <c r="T228" s="2" t="str">
        <f t="shared" si="41"/>
        <v>Head of cattle - Great Western</v>
      </c>
      <c r="U228" s="4" t="str">
        <f t="shared" si="42"/>
        <v>WC64</v>
      </c>
      <c r="V228" s="4" t="str">
        <f t="shared" si="43"/>
        <v>YES</v>
      </c>
      <c r="W228" s="4" t="str">
        <f t="shared" si="44"/>
        <v>YES</v>
      </c>
      <c r="AC228" s="4" t="s">
        <v>1370</v>
      </c>
      <c r="AD228" t="s">
        <v>1371</v>
      </c>
      <c r="AE228" s="3" t="s">
        <v>1372</v>
      </c>
      <c r="AF228" t="s">
        <v>172</v>
      </c>
      <c r="AG228">
        <v>37.240358000000001</v>
      </c>
      <c r="AH228">
        <v>-99.981800000000007</v>
      </c>
      <c r="AI228">
        <v>87</v>
      </c>
      <c r="AJ228" t="s">
        <v>829</v>
      </c>
    </row>
    <row r="229" spans="1:36" x14ac:dyDescent="0.3">
      <c r="A229" s="3" t="s">
        <v>1258</v>
      </c>
      <c r="B229" t="s">
        <v>1259</v>
      </c>
      <c r="C229" s="4" t="s">
        <v>15</v>
      </c>
      <c r="D229" s="4" t="s">
        <v>1364</v>
      </c>
      <c r="E229" s="4" t="s">
        <v>1359</v>
      </c>
      <c r="F229" s="4" t="s">
        <v>96</v>
      </c>
      <c r="G229" s="4">
        <v>33.989859000000003</v>
      </c>
      <c r="H229" s="4">
        <v>-99.224337000000006</v>
      </c>
      <c r="I229" s="4" t="s">
        <v>19</v>
      </c>
      <c r="K229" s="8" t="s">
        <v>1365</v>
      </c>
      <c r="Q229" s="2">
        <v>24</v>
      </c>
      <c r="R229" t="s">
        <v>829</v>
      </c>
      <c r="S229" s="2">
        <f t="shared" si="40"/>
        <v>24</v>
      </c>
      <c r="T229" s="2" t="str">
        <f t="shared" si="41"/>
        <v>Head of cattle - Great Western</v>
      </c>
      <c r="U229" s="4" t="str">
        <f t="shared" si="42"/>
        <v>WC65</v>
      </c>
      <c r="V229" s="4" t="str">
        <f t="shared" si="43"/>
        <v>YES</v>
      </c>
      <c r="W229" s="4" t="str">
        <f t="shared" si="44"/>
        <v>YES</v>
      </c>
      <c r="AC229" s="4" t="s">
        <v>1374</v>
      </c>
      <c r="AD229" t="s">
        <v>1375</v>
      </c>
      <c r="AE229" s="3" t="s">
        <v>1376</v>
      </c>
      <c r="AF229" t="s">
        <v>19</v>
      </c>
      <c r="AG229">
        <v>37.752783000000001</v>
      </c>
      <c r="AH229">
        <v>-100.019097</v>
      </c>
      <c r="AI229">
        <v>92</v>
      </c>
      <c r="AJ229" t="s">
        <v>829</v>
      </c>
    </row>
    <row r="230" spans="1:36" x14ac:dyDescent="0.3">
      <c r="A230" s="3" t="s">
        <v>1262</v>
      </c>
      <c r="B230" t="s">
        <v>1263</v>
      </c>
      <c r="C230" s="4" t="s">
        <v>1045</v>
      </c>
      <c r="D230" s="4" t="s">
        <v>1369</v>
      </c>
      <c r="E230" s="4" t="s">
        <v>1359</v>
      </c>
      <c r="F230" s="4" t="s">
        <v>96</v>
      </c>
      <c r="G230" s="4">
        <v>34.023598999999997</v>
      </c>
      <c r="H230" s="4">
        <v>-99.249281999999994</v>
      </c>
      <c r="I230" s="4" t="s">
        <v>19</v>
      </c>
      <c r="K230" s="1" t="s">
        <v>1015</v>
      </c>
      <c r="Q230" s="2">
        <v>21</v>
      </c>
      <c r="R230" t="s">
        <v>829</v>
      </c>
      <c r="S230" s="2">
        <f t="shared" ref="S230:S252" si="45">VLOOKUP(A229,$AD$2:$AJ$293,6,FALSE)</f>
        <v>24</v>
      </c>
      <c r="T230" s="2" t="str">
        <f t="shared" ref="T230:T252" si="46">VLOOKUP(A229,$AD$2:$AJ$293,7,FALSE)</f>
        <v>Head of cattle - Great Western</v>
      </c>
      <c r="U230" s="4" t="str">
        <f t="shared" ref="U230:U252" si="47">VLOOKUP(A229,$AD$2:$AJ$293,1,FALSE)</f>
        <v>WC66</v>
      </c>
      <c r="V230" s="4" t="str">
        <f t="shared" ref="V230:V252" si="48">IF((VLOOKUP(U230,$AD$2:$AJ$293,4,FALSE))=G229,"YES","NO")</f>
        <v>YES</v>
      </c>
      <c r="W230" s="4" t="str">
        <f t="shared" ref="W230:W252" si="49">IF((VLOOKUP(U230,$AD$2:$AJ$293,5,FALSE))=H229,"YES","NO")</f>
        <v>YES</v>
      </c>
      <c r="AC230" s="4" t="s">
        <v>1379</v>
      </c>
      <c r="AD230" t="s">
        <v>1380</v>
      </c>
      <c r="AE230" s="3" t="s">
        <v>1381</v>
      </c>
      <c r="AF230" t="s">
        <v>172</v>
      </c>
      <c r="AG230">
        <v>40.176507999999998</v>
      </c>
      <c r="AH230">
        <v>-101.13437999999999</v>
      </c>
      <c r="AI230">
        <v>80</v>
      </c>
      <c r="AJ230" t="s">
        <v>829</v>
      </c>
    </row>
    <row r="231" spans="1:36" x14ac:dyDescent="0.3">
      <c r="A231" s="3" t="s">
        <v>1266</v>
      </c>
      <c r="B231" t="s">
        <v>1267</v>
      </c>
      <c r="C231" s="4" t="s">
        <v>1235</v>
      </c>
      <c r="D231" s="4" t="s">
        <v>1373</v>
      </c>
      <c r="E231" s="4" t="s">
        <v>1359</v>
      </c>
      <c r="F231" s="4" t="s">
        <v>96</v>
      </c>
      <c r="G231" s="4">
        <v>34.072175999999999</v>
      </c>
      <c r="H231" s="4">
        <v>-99.263987999999998</v>
      </c>
      <c r="I231" s="4" t="s">
        <v>19</v>
      </c>
      <c r="K231" s="1" t="s">
        <v>1015</v>
      </c>
      <c r="Q231" s="2">
        <v>21</v>
      </c>
      <c r="R231" t="s">
        <v>829</v>
      </c>
      <c r="S231" s="2">
        <f t="shared" si="45"/>
        <v>21</v>
      </c>
      <c r="T231" s="2" t="str">
        <f t="shared" si="46"/>
        <v>Head of cattle - Great Western</v>
      </c>
      <c r="U231" s="4" t="str">
        <f t="shared" si="47"/>
        <v>WC67</v>
      </c>
      <c r="V231" s="4" t="str">
        <f t="shared" si="48"/>
        <v>YES</v>
      </c>
      <c r="W231" s="4" t="str">
        <f t="shared" si="49"/>
        <v>YES</v>
      </c>
      <c r="AC231" s="4" t="s">
        <v>1384</v>
      </c>
      <c r="AD231" t="s">
        <v>1385</v>
      </c>
      <c r="AE231" s="3" t="s">
        <v>1386</v>
      </c>
      <c r="AF231" t="s">
        <v>172</v>
      </c>
      <c r="AG231">
        <v>40.184505000000001</v>
      </c>
      <c r="AH231">
        <v>-101.251006</v>
      </c>
      <c r="AI231">
        <v>80</v>
      </c>
      <c r="AJ231" t="s">
        <v>829</v>
      </c>
    </row>
    <row r="232" spans="1:36" x14ac:dyDescent="0.3">
      <c r="A232" s="3" t="s">
        <v>1271</v>
      </c>
      <c r="B232" t="s">
        <v>1272</v>
      </c>
      <c r="C232" s="4" t="s">
        <v>1377</v>
      </c>
      <c r="D232" s="4" t="s">
        <v>1378</v>
      </c>
      <c r="E232" s="4" t="s">
        <v>1359</v>
      </c>
      <c r="F232" s="4" t="s">
        <v>96</v>
      </c>
      <c r="G232" s="4">
        <v>34.152999999999999</v>
      </c>
      <c r="H232" s="4">
        <v>-99.284238999999999</v>
      </c>
      <c r="I232" s="4" t="s">
        <v>19</v>
      </c>
      <c r="K232" s="1" t="s">
        <v>1015</v>
      </c>
      <c r="Q232" s="2">
        <v>10</v>
      </c>
      <c r="R232" t="s">
        <v>829</v>
      </c>
      <c r="S232" s="2">
        <f t="shared" si="45"/>
        <v>21</v>
      </c>
      <c r="T232" s="2" t="str">
        <f t="shared" si="46"/>
        <v>Head of cattle - Great Western</v>
      </c>
      <c r="U232" s="4" t="str">
        <f t="shared" si="47"/>
        <v>WC68</v>
      </c>
      <c r="V232" s="4" t="str">
        <f t="shared" si="48"/>
        <v>YES</v>
      </c>
      <c r="W232" s="4" t="str">
        <f t="shared" si="49"/>
        <v>YES</v>
      </c>
      <c r="AC232" s="4" t="s">
        <v>1389</v>
      </c>
      <c r="AD232" t="s">
        <v>1390</v>
      </c>
      <c r="AE232" s="3" t="s">
        <v>1391</v>
      </c>
      <c r="AF232" t="s">
        <v>19</v>
      </c>
      <c r="AG232">
        <v>40.850043999999997</v>
      </c>
      <c r="AH232">
        <v>-101.537547</v>
      </c>
      <c r="AI232">
        <v>125</v>
      </c>
      <c r="AJ232" t="s">
        <v>829</v>
      </c>
    </row>
    <row r="233" spans="1:36" x14ac:dyDescent="0.3">
      <c r="A233" s="3" t="s">
        <v>1277</v>
      </c>
      <c r="B233" t="s">
        <v>1278</v>
      </c>
      <c r="C233" s="4" t="s">
        <v>1382</v>
      </c>
      <c r="D233" s="4" t="s">
        <v>1383</v>
      </c>
      <c r="E233" s="4" t="s">
        <v>1359</v>
      </c>
      <c r="F233" s="4" t="s">
        <v>96</v>
      </c>
      <c r="G233" s="4">
        <v>34.158247000000003</v>
      </c>
      <c r="H233" s="4">
        <v>-99.320621000000003</v>
      </c>
      <c r="I233" s="4" t="s">
        <v>19</v>
      </c>
      <c r="K233" s="1" t="s">
        <v>1015</v>
      </c>
      <c r="Q233" s="2">
        <v>10</v>
      </c>
      <c r="R233" t="s">
        <v>829</v>
      </c>
      <c r="S233" s="2">
        <f t="shared" si="45"/>
        <v>10</v>
      </c>
      <c r="T233" s="2" t="str">
        <f t="shared" si="46"/>
        <v>Head of cattle - Great Western</v>
      </c>
      <c r="U233" s="4" t="str">
        <f t="shared" si="47"/>
        <v>WC69</v>
      </c>
      <c r="V233" s="4" t="str">
        <f t="shared" si="48"/>
        <v>YES</v>
      </c>
      <c r="W233" s="4" t="str">
        <f t="shared" si="49"/>
        <v>YES</v>
      </c>
      <c r="AC233" s="4" t="s">
        <v>1394</v>
      </c>
      <c r="AD233" t="s">
        <v>1395</v>
      </c>
      <c r="AE233" s="3" t="s">
        <v>1396</v>
      </c>
      <c r="AF233" t="s">
        <v>19</v>
      </c>
      <c r="AG233">
        <v>40.966540999999999</v>
      </c>
      <c r="AH233">
        <v>-102.25089199999999</v>
      </c>
      <c r="AI233">
        <v>128</v>
      </c>
      <c r="AJ233" t="s">
        <v>829</v>
      </c>
    </row>
    <row r="234" spans="1:36" x14ac:dyDescent="0.3">
      <c r="A234" s="3" t="s">
        <v>1282</v>
      </c>
      <c r="B234" t="s">
        <v>1283</v>
      </c>
      <c r="C234" s="4" t="s">
        <v>267</v>
      </c>
      <c r="D234" s="4" t="s">
        <v>1387</v>
      </c>
      <c r="E234" s="4" t="s">
        <v>1359</v>
      </c>
      <c r="F234" s="4" t="s">
        <v>96</v>
      </c>
      <c r="G234" s="4">
        <v>34.275728000000001</v>
      </c>
      <c r="H234" s="4">
        <v>-99.290313999999995</v>
      </c>
      <c r="I234" s="4" t="s">
        <v>19</v>
      </c>
      <c r="J234" t="s">
        <v>1388</v>
      </c>
      <c r="K234" s="1" t="s">
        <v>1015</v>
      </c>
      <c r="Q234" s="2">
        <v>100</v>
      </c>
      <c r="R234" t="s">
        <v>829</v>
      </c>
      <c r="S234" s="2">
        <f t="shared" si="45"/>
        <v>10</v>
      </c>
      <c r="T234" s="2" t="str">
        <f t="shared" si="46"/>
        <v>Head of cattle - Great Western</v>
      </c>
      <c r="U234" s="4" t="str">
        <f t="shared" si="47"/>
        <v>WC70</v>
      </c>
      <c r="V234" s="4" t="str">
        <f t="shared" si="48"/>
        <v>YES</v>
      </c>
      <c r="W234" s="4" t="str">
        <f t="shared" si="49"/>
        <v>YES</v>
      </c>
      <c r="AC234" s="4" t="s">
        <v>1400</v>
      </c>
      <c r="AD234" t="s">
        <v>1401</v>
      </c>
      <c r="AE234" s="3" t="s">
        <v>1402</v>
      </c>
      <c r="AF234" t="s">
        <v>19</v>
      </c>
      <c r="AG234">
        <v>41.132731</v>
      </c>
      <c r="AH234">
        <v>-101.725476</v>
      </c>
      <c r="AI234">
        <v>128</v>
      </c>
      <c r="AJ234" t="s">
        <v>829</v>
      </c>
    </row>
    <row r="235" spans="1:36" x14ac:dyDescent="0.3">
      <c r="A235" s="3" t="s">
        <v>1286</v>
      </c>
      <c r="B235" t="s">
        <v>1287</v>
      </c>
      <c r="C235" s="4" t="s">
        <v>1392</v>
      </c>
      <c r="D235" s="4" t="s">
        <v>1393</v>
      </c>
      <c r="E235" s="4" t="s">
        <v>1392</v>
      </c>
      <c r="F235" s="4" t="s">
        <v>96</v>
      </c>
      <c r="G235" s="4">
        <v>34.343420000000002</v>
      </c>
      <c r="H235" s="4">
        <v>-99.255446000000006</v>
      </c>
      <c r="I235" s="4" t="s">
        <v>19</v>
      </c>
      <c r="K235" s="1" t="s">
        <v>1015</v>
      </c>
      <c r="Q235" s="2">
        <v>133</v>
      </c>
      <c r="R235" t="s">
        <v>829</v>
      </c>
      <c r="S235" s="2">
        <f t="shared" si="45"/>
        <v>100</v>
      </c>
      <c r="T235" s="2" t="str">
        <f t="shared" si="46"/>
        <v>Head of cattle - Great Western</v>
      </c>
      <c r="U235" s="4" t="str">
        <f t="shared" si="47"/>
        <v>WC71</v>
      </c>
      <c r="V235" s="4" t="str">
        <f t="shared" si="48"/>
        <v>YES</v>
      </c>
      <c r="W235" s="4" t="str">
        <f t="shared" si="49"/>
        <v>YES</v>
      </c>
      <c r="AC235" s="4" t="s">
        <v>1404</v>
      </c>
      <c r="AD235" t="s">
        <v>1405</v>
      </c>
      <c r="AE235" s="3" t="s">
        <v>1406</v>
      </c>
      <c r="AF235" t="s">
        <v>19</v>
      </c>
      <c r="AG235">
        <v>41.679367999999997</v>
      </c>
      <c r="AH235">
        <v>-103.09509300000001</v>
      </c>
      <c r="AI235">
        <v>122</v>
      </c>
      <c r="AJ235" t="s">
        <v>829</v>
      </c>
    </row>
    <row r="236" spans="1:36" x14ac:dyDescent="0.3">
      <c r="A236" s="3" t="s">
        <v>1291</v>
      </c>
      <c r="B236" t="s">
        <v>1292</v>
      </c>
      <c r="C236" s="4" t="s">
        <v>1166</v>
      </c>
      <c r="D236" s="4" t="s">
        <v>1397</v>
      </c>
      <c r="E236" s="4" t="s">
        <v>1398</v>
      </c>
      <c r="F236" s="4" t="s">
        <v>18</v>
      </c>
      <c r="G236" s="4">
        <v>34.420965000000002</v>
      </c>
      <c r="H236" s="4">
        <v>-99.249345000000005</v>
      </c>
      <c r="I236" s="4" t="s">
        <v>172</v>
      </c>
      <c r="J236" t="s">
        <v>1399</v>
      </c>
      <c r="K236" s="8" t="s">
        <v>1015</v>
      </c>
      <c r="Q236" s="2">
        <v>133</v>
      </c>
      <c r="R236" t="s">
        <v>829</v>
      </c>
      <c r="S236" s="2">
        <f t="shared" si="45"/>
        <v>133</v>
      </c>
      <c r="T236" s="2" t="str">
        <f t="shared" si="46"/>
        <v>Head of cattle - Great Western</v>
      </c>
      <c r="U236" s="4" t="str">
        <f t="shared" si="47"/>
        <v>WC72</v>
      </c>
      <c r="V236" s="4" t="str">
        <f t="shared" si="48"/>
        <v>YES</v>
      </c>
      <c r="W236" s="4" t="str">
        <f t="shared" si="49"/>
        <v>YES</v>
      </c>
      <c r="AC236" s="4" t="s">
        <v>1409</v>
      </c>
      <c r="AD236" t="s">
        <v>1410</v>
      </c>
      <c r="AE236" s="3" t="s">
        <v>1411</v>
      </c>
      <c r="AF236" t="s">
        <v>172</v>
      </c>
      <c r="AG236">
        <v>42.668500999999999</v>
      </c>
      <c r="AH236">
        <v>-103.466499</v>
      </c>
      <c r="AI236">
        <v>132</v>
      </c>
      <c r="AJ236" t="s">
        <v>829</v>
      </c>
    </row>
    <row r="237" spans="1:36" x14ac:dyDescent="0.3">
      <c r="A237" s="3" t="s">
        <v>1295</v>
      </c>
      <c r="B237" t="s">
        <v>1296</v>
      </c>
      <c r="C237" s="4" t="s">
        <v>1235</v>
      </c>
      <c r="D237" s="4" t="s">
        <v>1403</v>
      </c>
      <c r="E237" s="4" t="s">
        <v>1398</v>
      </c>
      <c r="F237" s="4" t="s">
        <v>18</v>
      </c>
      <c r="G237" s="4">
        <v>34.507351</v>
      </c>
      <c r="H237" s="4">
        <v>-99.228476999999998</v>
      </c>
      <c r="I237" s="4" t="s">
        <v>19</v>
      </c>
      <c r="J237" s="4"/>
      <c r="K237" s="8" t="s">
        <v>1015</v>
      </c>
      <c r="M237" s="4"/>
      <c r="N237" s="4"/>
      <c r="O237" s="4"/>
      <c r="P237" s="4"/>
      <c r="Q237" s="2">
        <v>100</v>
      </c>
      <c r="R237" s="4" t="s">
        <v>829</v>
      </c>
      <c r="S237" s="2">
        <f t="shared" si="45"/>
        <v>133</v>
      </c>
      <c r="T237" s="2" t="str">
        <f t="shared" si="46"/>
        <v>Head of cattle - Great Western</v>
      </c>
      <c r="U237" s="4" t="str">
        <f t="shared" si="47"/>
        <v>WC73</v>
      </c>
      <c r="V237" s="4" t="str">
        <f t="shared" si="48"/>
        <v>YES</v>
      </c>
      <c r="W237" s="4" t="str">
        <f t="shared" si="49"/>
        <v>YES</v>
      </c>
      <c r="AC237" s="4" t="s">
        <v>1414</v>
      </c>
      <c r="AD237" t="s">
        <v>1415</v>
      </c>
      <c r="AE237" s="3" t="s">
        <v>1416</v>
      </c>
      <c r="AF237" t="s">
        <v>19</v>
      </c>
      <c r="AG237">
        <v>43.181201999999999</v>
      </c>
      <c r="AH237">
        <v>-103.237756</v>
      </c>
      <c r="AI237">
        <v>136</v>
      </c>
      <c r="AJ237" t="s">
        <v>829</v>
      </c>
    </row>
    <row r="238" spans="1:36" x14ac:dyDescent="0.3">
      <c r="A238" s="3" t="s">
        <v>1299</v>
      </c>
      <c r="B238" t="s">
        <v>1300</v>
      </c>
      <c r="C238" s="4" t="s">
        <v>15</v>
      </c>
      <c r="D238" s="4" t="s">
        <v>1407</v>
      </c>
      <c r="E238" s="4" t="s">
        <v>1408</v>
      </c>
      <c r="F238" s="4" t="s">
        <v>18</v>
      </c>
      <c r="G238" s="4">
        <v>34.638181000000003</v>
      </c>
      <c r="H238" s="4">
        <v>-99.268563999999998</v>
      </c>
      <c r="I238" s="4" t="s">
        <v>19</v>
      </c>
      <c r="J238" s="4"/>
      <c r="K238" s="1" t="s">
        <v>1015</v>
      </c>
      <c r="M238" s="4"/>
      <c r="N238" s="4"/>
      <c r="O238" s="4"/>
      <c r="P238" s="4"/>
      <c r="Q238" s="2">
        <v>10</v>
      </c>
      <c r="R238" s="4" t="s">
        <v>829</v>
      </c>
      <c r="S238" s="2">
        <f t="shared" si="45"/>
        <v>100</v>
      </c>
      <c r="T238" s="2" t="str">
        <f t="shared" si="46"/>
        <v>Head of cattle - Great Western</v>
      </c>
      <c r="U238" s="4" t="str">
        <f t="shared" si="47"/>
        <v>WC74</v>
      </c>
      <c r="V238" s="4" t="str">
        <f t="shared" si="48"/>
        <v>YES</v>
      </c>
      <c r="W238" s="4" t="str">
        <f t="shared" si="49"/>
        <v>YES</v>
      </c>
      <c r="AC238" s="4" t="s">
        <v>1418</v>
      </c>
      <c r="AD238" t="s">
        <v>1419</v>
      </c>
      <c r="AE238" s="3" t="s">
        <v>1420</v>
      </c>
      <c r="AF238" t="s">
        <v>19</v>
      </c>
      <c r="AG238">
        <v>44.413133999999999</v>
      </c>
      <c r="AH238">
        <v>-104.339382</v>
      </c>
      <c r="AI238">
        <v>150</v>
      </c>
      <c r="AJ238" t="s">
        <v>829</v>
      </c>
    </row>
    <row r="239" spans="1:36" x14ac:dyDescent="0.3">
      <c r="A239" s="3" t="s">
        <v>1303</v>
      </c>
      <c r="B239" t="s">
        <v>1304</v>
      </c>
      <c r="C239" s="4" t="s">
        <v>1412</v>
      </c>
      <c r="D239" s="4" t="s">
        <v>1413</v>
      </c>
      <c r="E239" s="4" t="s">
        <v>1408</v>
      </c>
      <c r="F239" s="4" t="s">
        <v>18</v>
      </c>
      <c r="G239" s="4">
        <v>34.648837</v>
      </c>
      <c r="H239" s="4">
        <v>-99.328095000000005</v>
      </c>
      <c r="I239" s="4" t="s">
        <v>19</v>
      </c>
      <c r="J239" s="4"/>
      <c r="K239" s="1" t="s">
        <v>1015</v>
      </c>
      <c r="M239" s="4"/>
      <c r="N239" s="4"/>
      <c r="O239" s="4"/>
      <c r="P239" s="4"/>
      <c r="Q239" s="2">
        <v>45</v>
      </c>
      <c r="R239" s="4" t="s">
        <v>829</v>
      </c>
      <c r="S239" s="2">
        <f t="shared" si="45"/>
        <v>10</v>
      </c>
      <c r="T239" s="2" t="str">
        <f t="shared" si="46"/>
        <v>Head of cattle - Great Western</v>
      </c>
      <c r="U239" s="4" t="str">
        <f t="shared" si="47"/>
        <v>WC75</v>
      </c>
      <c r="V239" s="4" t="str">
        <f t="shared" si="48"/>
        <v>YES</v>
      </c>
      <c r="W239" s="4" t="str">
        <f t="shared" si="49"/>
        <v>YES</v>
      </c>
      <c r="AC239" s="4" t="s">
        <v>1423</v>
      </c>
      <c r="AD239" t="s">
        <v>1066</v>
      </c>
      <c r="AE239" s="3" t="s">
        <v>1424</v>
      </c>
      <c r="AF239" t="s">
        <v>19</v>
      </c>
      <c r="AG239">
        <v>44.468246999999998</v>
      </c>
      <c r="AH239">
        <v>-103.811988</v>
      </c>
      <c r="AI239">
        <v>149</v>
      </c>
      <c r="AJ239" t="s">
        <v>829</v>
      </c>
    </row>
    <row r="240" spans="1:36" x14ac:dyDescent="0.3">
      <c r="A240" s="3" t="s">
        <v>1308</v>
      </c>
      <c r="B240" t="s">
        <v>1309</v>
      </c>
      <c r="C240" s="4" t="s">
        <v>1166</v>
      </c>
      <c r="D240" s="4" t="s">
        <v>1417</v>
      </c>
      <c r="E240" s="4" t="s">
        <v>1408</v>
      </c>
      <c r="F240" s="4" t="s">
        <v>18</v>
      </c>
      <c r="G240" s="4">
        <v>34.681457999999999</v>
      </c>
      <c r="H240" s="4">
        <v>-99.228595999999996</v>
      </c>
      <c r="I240" s="4" t="s">
        <v>19</v>
      </c>
      <c r="J240" s="4"/>
      <c r="K240" s="1" t="s">
        <v>1015</v>
      </c>
      <c r="M240" s="4"/>
      <c r="N240" s="4"/>
      <c r="O240" s="4"/>
      <c r="P240" s="4"/>
      <c r="Q240" s="2">
        <v>20</v>
      </c>
      <c r="R240" s="4" t="s">
        <v>829</v>
      </c>
      <c r="S240" s="2">
        <f t="shared" si="45"/>
        <v>45</v>
      </c>
      <c r="T240" s="2" t="str">
        <f t="shared" si="46"/>
        <v>Head of cattle - Great Western</v>
      </c>
      <c r="U240" s="4" t="str">
        <f t="shared" si="47"/>
        <v>WC76</v>
      </c>
      <c r="V240" s="4" t="str">
        <f t="shared" si="48"/>
        <v>YES</v>
      </c>
      <c r="W240" s="4" t="str">
        <f t="shared" si="49"/>
        <v>YES</v>
      </c>
      <c r="X240" s="4"/>
      <c r="Y240" s="4"/>
      <c r="Z240" s="4"/>
      <c r="AA240" s="4"/>
      <c r="AC240" s="4" t="s">
        <v>1428</v>
      </c>
      <c r="AD240" t="s">
        <v>1075</v>
      </c>
      <c r="AE240" s="3" t="s">
        <v>1429</v>
      </c>
      <c r="AF240" t="s">
        <v>19</v>
      </c>
      <c r="AG240">
        <v>44.674016999999999</v>
      </c>
      <c r="AH240">
        <v>-103.85307</v>
      </c>
      <c r="AI240">
        <v>151</v>
      </c>
      <c r="AJ240" t="s">
        <v>829</v>
      </c>
    </row>
    <row r="241" spans="1:36" x14ac:dyDescent="0.3">
      <c r="A241" s="3" t="s">
        <v>1313</v>
      </c>
      <c r="B241" t="s">
        <v>1314</v>
      </c>
      <c r="C241" s="4" t="s">
        <v>1166</v>
      </c>
      <c r="D241" s="4" t="s">
        <v>1421</v>
      </c>
      <c r="E241" s="4" t="s">
        <v>1422</v>
      </c>
      <c r="F241" s="4" t="s">
        <v>18</v>
      </c>
      <c r="G241" s="4">
        <v>34.696126</v>
      </c>
      <c r="H241" s="4">
        <v>-99.228982000000002</v>
      </c>
      <c r="I241" s="4" t="s">
        <v>19</v>
      </c>
      <c r="J241" s="4"/>
      <c r="K241" s="1" t="s">
        <v>1015</v>
      </c>
      <c r="M241" s="4"/>
      <c r="N241" s="4"/>
      <c r="O241" s="4"/>
      <c r="P241" s="4"/>
      <c r="Q241" s="2">
        <v>40</v>
      </c>
      <c r="R241" s="4" t="s">
        <v>829</v>
      </c>
      <c r="S241" s="2">
        <f t="shared" si="45"/>
        <v>20</v>
      </c>
      <c r="T241" s="2" t="str">
        <f t="shared" si="46"/>
        <v>Head of cattle - Great Western</v>
      </c>
      <c r="U241" s="4" t="str">
        <f t="shared" si="47"/>
        <v>WC77</v>
      </c>
      <c r="V241" s="4" t="str">
        <f t="shared" si="48"/>
        <v>YES</v>
      </c>
      <c r="W241" s="4" t="str">
        <f t="shared" si="49"/>
        <v>YES</v>
      </c>
      <c r="X241" s="4"/>
      <c r="Y241" s="4"/>
      <c r="Z241" s="4"/>
      <c r="AA241" s="4"/>
      <c r="AC241" s="4" t="s">
        <v>1432</v>
      </c>
      <c r="AD241" t="s">
        <v>1083</v>
      </c>
      <c r="AE241" s="3" t="s">
        <v>1433</v>
      </c>
      <c r="AF241" t="s">
        <v>19</v>
      </c>
      <c r="AG241">
        <v>46.182907999999998</v>
      </c>
      <c r="AH241">
        <v>-103.39333999999999</v>
      </c>
      <c r="AI241">
        <v>164</v>
      </c>
      <c r="AJ241" t="s">
        <v>829</v>
      </c>
    </row>
    <row r="242" spans="1:36" x14ac:dyDescent="0.3">
      <c r="A242" s="3" t="s">
        <v>1319</v>
      </c>
      <c r="B242" t="s">
        <v>1320</v>
      </c>
      <c r="C242" s="4" t="s">
        <v>1425</v>
      </c>
      <c r="D242" s="4" t="s">
        <v>1426</v>
      </c>
      <c r="E242" s="4" t="s">
        <v>1427</v>
      </c>
      <c r="F242" s="4" t="s">
        <v>18</v>
      </c>
      <c r="G242" s="4">
        <v>34.873458999999997</v>
      </c>
      <c r="H242" s="4">
        <v>-99.50703</v>
      </c>
      <c r="I242" s="4" t="s">
        <v>19</v>
      </c>
      <c r="J242" s="4"/>
      <c r="K242" s="1" t="s">
        <v>1015</v>
      </c>
      <c r="M242" s="4"/>
      <c r="N242" s="4"/>
      <c r="O242" s="4"/>
      <c r="P242" s="4"/>
      <c r="Q242" s="2">
        <v>10</v>
      </c>
      <c r="R242" s="4" t="s">
        <v>829</v>
      </c>
      <c r="S242" s="2">
        <f t="shared" si="45"/>
        <v>40</v>
      </c>
      <c r="T242" s="2" t="str">
        <f t="shared" si="46"/>
        <v>Head of cattle - Great Western</v>
      </c>
      <c r="U242" s="4" t="str">
        <f t="shared" si="47"/>
        <v>WC78</v>
      </c>
      <c r="V242" s="4" t="str">
        <f t="shared" si="48"/>
        <v>YES</v>
      </c>
      <c r="W242" s="4" t="str">
        <f t="shared" si="49"/>
        <v>YES</v>
      </c>
      <c r="X242" s="4"/>
      <c r="Y242" s="4"/>
      <c r="Z242" s="4"/>
      <c r="AA242" s="4"/>
      <c r="AC242" s="4" t="s">
        <v>1435</v>
      </c>
      <c r="AD242" t="s">
        <v>1091</v>
      </c>
      <c r="AE242" s="3" t="s">
        <v>1436</v>
      </c>
      <c r="AF242" t="s">
        <v>19</v>
      </c>
      <c r="AG242">
        <v>46.402912999999998</v>
      </c>
      <c r="AH242">
        <v>-105.86165</v>
      </c>
      <c r="AI242">
        <v>173</v>
      </c>
      <c r="AJ242" t="s">
        <v>829</v>
      </c>
    </row>
    <row r="243" spans="1:36" x14ac:dyDescent="0.3">
      <c r="A243" s="3" t="s">
        <v>1323</v>
      </c>
      <c r="B243" t="s">
        <v>1324</v>
      </c>
      <c r="C243" s="4" t="s">
        <v>15</v>
      </c>
      <c r="D243" s="4" t="s">
        <v>1430</v>
      </c>
      <c r="E243" s="4" t="s">
        <v>1431</v>
      </c>
      <c r="F243" s="4" t="s">
        <v>18</v>
      </c>
      <c r="G243" s="4">
        <v>34.949911999999998</v>
      </c>
      <c r="H243" s="4">
        <v>-99.254731000000007</v>
      </c>
      <c r="I243" s="4" t="s">
        <v>19</v>
      </c>
      <c r="J243" s="4"/>
      <c r="K243" s="1" t="s">
        <v>1015</v>
      </c>
      <c r="M243" s="4"/>
      <c r="N243" s="4"/>
      <c r="O243" s="4"/>
      <c r="P243" s="4"/>
      <c r="Q243" s="2">
        <v>45</v>
      </c>
      <c r="R243" s="4" t="s">
        <v>829</v>
      </c>
      <c r="S243" s="2">
        <f t="shared" si="45"/>
        <v>10</v>
      </c>
      <c r="T243" s="2" t="str">
        <f t="shared" si="46"/>
        <v>Head of cattle - Great Western</v>
      </c>
      <c r="U243" s="4" t="str">
        <f t="shared" si="47"/>
        <v>WC79</v>
      </c>
      <c r="V243" s="4" t="str">
        <f t="shared" si="48"/>
        <v>YES</v>
      </c>
      <c r="W243" s="4" t="str">
        <f t="shared" si="49"/>
        <v>YES</v>
      </c>
      <c r="X243" s="4"/>
      <c r="Y243" s="4"/>
      <c r="Z243" s="4"/>
      <c r="AA243" s="4"/>
      <c r="AC243" s="4" t="s">
        <v>1439</v>
      </c>
      <c r="AD243" t="s">
        <v>1440</v>
      </c>
      <c r="AE243" s="3" t="s">
        <v>1441</v>
      </c>
      <c r="AF243" t="s">
        <v>1442</v>
      </c>
      <c r="AG243">
        <v>29.415752000000001</v>
      </c>
      <c r="AH243">
        <v>-98.464918999999995</v>
      </c>
      <c r="AI243">
        <v>150</v>
      </c>
      <c r="AJ243" t="s">
        <v>1443</v>
      </c>
    </row>
    <row r="244" spans="1:36" x14ac:dyDescent="0.3">
      <c r="A244" s="3" t="s">
        <v>1329</v>
      </c>
      <c r="B244" t="s">
        <v>1330</v>
      </c>
      <c r="C244" s="4" t="s">
        <v>1235</v>
      </c>
      <c r="D244" s="4" t="s">
        <v>1434</v>
      </c>
      <c r="E244" s="4" t="s">
        <v>1431</v>
      </c>
      <c r="F244" s="4" t="s">
        <v>18</v>
      </c>
      <c r="G244" s="4">
        <v>34.982917</v>
      </c>
      <c r="H244" s="4">
        <v>-99.289804000000004</v>
      </c>
      <c r="I244" s="4" t="s">
        <v>19</v>
      </c>
      <c r="J244" s="4"/>
      <c r="K244" s="1" t="s">
        <v>1015</v>
      </c>
      <c r="M244" s="4"/>
      <c r="N244" s="4"/>
      <c r="O244" s="4"/>
      <c r="P244" s="4"/>
      <c r="Q244" s="2">
        <v>5</v>
      </c>
      <c r="R244" s="4" t="s">
        <v>829</v>
      </c>
      <c r="S244" s="2">
        <f t="shared" si="45"/>
        <v>45</v>
      </c>
      <c r="T244" s="2" t="str">
        <f t="shared" si="46"/>
        <v>Head of cattle - Great Western</v>
      </c>
      <c r="U244" s="4" t="str">
        <f t="shared" si="47"/>
        <v>WC80</v>
      </c>
      <c r="V244" s="4" t="str">
        <f t="shared" si="48"/>
        <v>YES</v>
      </c>
      <c r="W244" s="4" t="str">
        <f t="shared" si="49"/>
        <v>YES</v>
      </c>
      <c r="X244" s="4"/>
      <c r="Y244" s="4"/>
      <c r="Z244" s="4"/>
      <c r="AA244" s="4"/>
      <c r="AC244" s="4" t="s">
        <v>1447</v>
      </c>
      <c r="AD244" t="s">
        <v>1448</v>
      </c>
      <c r="AE244" s="3" t="s">
        <v>1449</v>
      </c>
      <c r="AF244" t="s">
        <v>1246</v>
      </c>
      <c r="AG244">
        <v>29.419815</v>
      </c>
      <c r="AH244">
        <v>-98.466735</v>
      </c>
      <c r="AI244">
        <v>75</v>
      </c>
      <c r="AJ244" t="s">
        <v>433</v>
      </c>
    </row>
    <row r="245" spans="1:36" x14ac:dyDescent="0.3">
      <c r="A245" s="3" t="s">
        <v>1334</v>
      </c>
      <c r="B245" t="s">
        <v>1335</v>
      </c>
      <c r="C245" s="4" t="s">
        <v>1235</v>
      </c>
      <c r="D245" s="4" t="s">
        <v>1437</v>
      </c>
      <c r="E245" s="4" t="s">
        <v>1438</v>
      </c>
      <c r="F245" s="4" t="s">
        <v>18</v>
      </c>
      <c r="G245" s="4">
        <v>35.160249999999998</v>
      </c>
      <c r="H245" s="4">
        <v>-99.307722222222225</v>
      </c>
      <c r="I245" s="4" t="s">
        <v>19</v>
      </c>
      <c r="J245" s="4"/>
      <c r="K245" s="1" t="s">
        <v>1015</v>
      </c>
      <c r="M245" s="4"/>
      <c r="N245" s="4"/>
      <c r="O245" s="4"/>
      <c r="P245" s="4"/>
      <c r="Q245" s="2">
        <v>156</v>
      </c>
      <c r="R245" s="4" t="s">
        <v>829</v>
      </c>
      <c r="S245" s="2">
        <f t="shared" si="45"/>
        <v>5</v>
      </c>
      <c r="T245" s="2" t="str">
        <f t="shared" si="46"/>
        <v>Head of cattle - Great Western</v>
      </c>
      <c r="U245" s="4" t="str">
        <f t="shared" si="47"/>
        <v>WC81</v>
      </c>
      <c r="V245" s="4" t="str">
        <f t="shared" si="48"/>
        <v>YES</v>
      </c>
      <c r="W245" s="4" t="str">
        <f t="shared" si="49"/>
        <v>YES</v>
      </c>
      <c r="X245" s="4"/>
      <c r="Y245" s="4"/>
      <c r="Z245" s="4"/>
      <c r="AA245" s="4"/>
      <c r="AC245" s="4" t="s">
        <v>1452</v>
      </c>
      <c r="AD245" t="s">
        <v>1453</v>
      </c>
      <c r="AE245" s="3" t="s">
        <v>1454</v>
      </c>
      <c r="AF245" t="s">
        <v>19</v>
      </c>
      <c r="AG245">
        <v>34.343229999999998</v>
      </c>
      <c r="AH245">
        <v>-99.255275999999995</v>
      </c>
      <c r="AI245" t="s">
        <v>1455</v>
      </c>
      <c r="AJ245" t="s">
        <v>1456</v>
      </c>
    </row>
    <row r="246" spans="1:36" x14ac:dyDescent="0.3">
      <c r="A246" s="3" t="s">
        <v>1339</v>
      </c>
      <c r="B246" t="s">
        <v>1340</v>
      </c>
      <c r="C246" s="4" t="s">
        <v>1444</v>
      </c>
      <c r="D246" s="4" t="s">
        <v>1445</v>
      </c>
      <c r="E246" s="4" t="s">
        <v>1446</v>
      </c>
      <c r="F246" s="4" t="s">
        <v>18</v>
      </c>
      <c r="G246" s="4">
        <v>35.421826000000003</v>
      </c>
      <c r="H246" s="4">
        <v>-99.271457999999996</v>
      </c>
      <c r="I246" s="4" t="s">
        <v>19</v>
      </c>
      <c r="J246" s="4"/>
      <c r="K246" s="1" t="s">
        <v>1015</v>
      </c>
      <c r="M246" s="4"/>
      <c r="N246" s="4"/>
      <c r="O246" s="4"/>
      <c r="P246" s="4"/>
      <c r="Q246" s="2">
        <v>27</v>
      </c>
      <c r="R246" s="4" t="s">
        <v>829</v>
      </c>
      <c r="S246" s="2">
        <f t="shared" si="45"/>
        <v>156</v>
      </c>
      <c r="T246" s="2" t="str">
        <f t="shared" si="46"/>
        <v>Head of cattle - Great Western</v>
      </c>
      <c r="U246" s="4" t="str">
        <f t="shared" si="47"/>
        <v>WC82</v>
      </c>
      <c r="V246" s="4" t="str">
        <f t="shared" si="48"/>
        <v>YES</v>
      </c>
      <c r="W246" s="4" t="str">
        <f t="shared" si="49"/>
        <v>YES</v>
      </c>
      <c r="X246" s="4"/>
      <c r="Y246" s="4"/>
      <c r="Z246" s="4"/>
      <c r="AA246" s="4"/>
      <c r="AC246" s="4" t="s">
        <v>1459</v>
      </c>
      <c r="AD246" t="s">
        <v>1460</v>
      </c>
      <c r="AE246" s="3" t="s">
        <v>1461</v>
      </c>
      <c r="AF246" t="s">
        <v>19</v>
      </c>
      <c r="AG246">
        <v>37.752915999999999</v>
      </c>
      <c r="AH246">
        <v>-100.021309</v>
      </c>
      <c r="AI246">
        <v>1.1499999999999999</v>
      </c>
      <c r="AJ246" t="s">
        <v>1462</v>
      </c>
    </row>
    <row r="247" spans="1:36" x14ac:dyDescent="0.3">
      <c r="A247" s="3" t="s">
        <v>1346</v>
      </c>
      <c r="B247" t="s">
        <v>1347</v>
      </c>
      <c r="C247" s="4" t="s">
        <v>15</v>
      </c>
      <c r="D247" s="4" t="s">
        <v>1450</v>
      </c>
      <c r="E247" s="4" t="s">
        <v>1451</v>
      </c>
      <c r="F247" s="4" t="s">
        <v>18</v>
      </c>
      <c r="G247" s="4">
        <v>35.896925000000003</v>
      </c>
      <c r="H247" s="4">
        <v>-99.337040999999999</v>
      </c>
      <c r="I247" s="4" t="s">
        <v>19</v>
      </c>
      <c r="J247" s="4"/>
      <c r="K247" s="1" t="s">
        <v>1015</v>
      </c>
      <c r="M247" s="4"/>
      <c r="N247" s="4"/>
      <c r="O247" s="4"/>
      <c r="P247" s="4"/>
      <c r="Q247" s="2">
        <v>29</v>
      </c>
      <c r="R247" s="4" t="s">
        <v>829</v>
      </c>
      <c r="S247" s="2">
        <f t="shared" si="45"/>
        <v>27</v>
      </c>
      <c r="T247" s="2" t="str">
        <f t="shared" si="46"/>
        <v>Head of cattle - Great Western</v>
      </c>
      <c r="U247" s="4" t="str">
        <f t="shared" si="47"/>
        <v>WC83</v>
      </c>
      <c r="V247" s="4" t="str">
        <f t="shared" si="48"/>
        <v>YES</v>
      </c>
      <c r="W247" s="4" t="str">
        <f t="shared" si="49"/>
        <v>YES</v>
      </c>
      <c r="X247" s="4"/>
      <c r="Y247" s="4"/>
      <c r="Z247" s="4"/>
      <c r="AA247" s="4"/>
      <c r="AC247" s="4" t="s">
        <v>1465</v>
      </c>
      <c r="AD247" t="s">
        <v>1466</v>
      </c>
      <c r="AE247" s="3" t="s">
        <v>1467</v>
      </c>
      <c r="AF247" t="s">
        <v>19</v>
      </c>
      <c r="AG247">
        <v>37.752921999999998</v>
      </c>
      <c r="AH247">
        <v>-100.020574</v>
      </c>
      <c r="AI247">
        <v>2.0499999999999998</v>
      </c>
      <c r="AJ247" t="s">
        <v>1468</v>
      </c>
    </row>
    <row r="248" spans="1:36" x14ac:dyDescent="0.3">
      <c r="A248" s="3" t="s">
        <v>1351</v>
      </c>
      <c r="B248" s="4" t="s">
        <v>1352</v>
      </c>
      <c r="C248" s="4" t="s">
        <v>535</v>
      </c>
      <c r="D248" s="4" t="s">
        <v>1457</v>
      </c>
      <c r="E248" s="4" t="s">
        <v>1458</v>
      </c>
      <c r="F248" s="4" t="s">
        <v>18</v>
      </c>
      <c r="G248" s="4">
        <v>36.017107000000003</v>
      </c>
      <c r="H248" s="4">
        <v>-99.289203999999998</v>
      </c>
      <c r="I248" s="4" t="s">
        <v>19</v>
      </c>
      <c r="J248" s="4"/>
      <c r="K248" s="1" t="s">
        <v>1015</v>
      </c>
      <c r="M248" s="4"/>
      <c r="N248" s="4"/>
      <c r="O248" s="4"/>
      <c r="P248" s="4"/>
      <c r="Q248" s="2">
        <v>177</v>
      </c>
      <c r="R248" s="4" t="s">
        <v>829</v>
      </c>
      <c r="S248" s="2">
        <f t="shared" si="45"/>
        <v>29</v>
      </c>
      <c r="T248" s="2" t="str">
        <f t="shared" si="46"/>
        <v>Head of cattle - Great Western</v>
      </c>
      <c r="U248" s="4" t="str">
        <f t="shared" si="47"/>
        <v>WC84</v>
      </c>
      <c r="V248" s="4" t="str">
        <f t="shared" si="48"/>
        <v>YES</v>
      </c>
      <c r="W248" s="4" t="str">
        <f t="shared" si="49"/>
        <v>YES</v>
      </c>
      <c r="X248" s="4"/>
      <c r="Y248" s="4"/>
      <c r="Z248" s="4"/>
      <c r="AA248" s="4"/>
      <c r="AC248" s="4" t="s">
        <v>1471</v>
      </c>
      <c r="AD248" t="s">
        <v>1472</v>
      </c>
      <c r="AE248" s="3" t="s">
        <v>1473</v>
      </c>
      <c r="AF248" t="s">
        <v>1474</v>
      </c>
      <c r="AG248">
        <v>29.42343</v>
      </c>
      <c r="AH248">
        <v>-98.466945999999993</v>
      </c>
      <c r="AI248">
        <v>1000</v>
      </c>
      <c r="AJ248" t="s">
        <v>1475</v>
      </c>
    </row>
    <row r="249" spans="1:36" x14ac:dyDescent="0.3">
      <c r="A249" s="3" t="s">
        <v>1356</v>
      </c>
      <c r="B249" t="s">
        <v>1357</v>
      </c>
      <c r="C249" s="4" t="s">
        <v>15</v>
      </c>
      <c r="D249" s="4" t="s">
        <v>1463</v>
      </c>
      <c r="E249" s="4" t="s">
        <v>1464</v>
      </c>
      <c r="F249" s="4" t="s">
        <v>18</v>
      </c>
      <c r="G249" s="4">
        <v>36.144573999999999</v>
      </c>
      <c r="H249" s="4">
        <v>-99.359876</v>
      </c>
      <c r="I249" s="4" t="s">
        <v>19</v>
      </c>
      <c r="J249" s="4"/>
      <c r="K249" s="1" t="s">
        <v>1015</v>
      </c>
      <c r="M249" s="4"/>
      <c r="N249" s="4"/>
      <c r="O249" s="4"/>
      <c r="P249" s="4"/>
      <c r="Q249" s="2">
        <v>75</v>
      </c>
      <c r="R249" s="4" t="s">
        <v>829</v>
      </c>
      <c r="S249" s="2">
        <f t="shared" si="45"/>
        <v>177</v>
      </c>
      <c r="T249" s="2" t="str">
        <f t="shared" si="46"/>
        <v>Head of cattle - Great Western</v>
      </c>
      <c r="U249" s="4" t="str">
        <f t="shared" si="47"/>
        <v>WC85</v>
      </c>
      <c r="V249" s="4" t="str">
        <f t="shared" si="48"/>
        <v>YES</v>
      </c>
      <c r="W249" s="4" t="str">
        <f t="shared" si="49"/>
        <v>YES</v>
      </c>
      <c r="X249" s="4"/>
      <c r="Y249" s="4"/>
      <c r="Z249" s="4"/>
      <c r="AA249" s="4"/>
      <c r="AC249" s="4" t="s">
        <v>1478</v>
      </c>
      <c r="AD249" t="s">
        <v>1479</v>
      </c>
      <c r="AE249" s="3" t="s">
        <v>1480</v>
      </c>
      <c r="AF249" t="s">
        <v>1474</v>
      </c>
      <c r="AG249">
        <v>29.354682</v>
      </c>
      <c r="AH249">
        <v>-98.874521000000001</v>
      </c>
      <c r="AI249">
        <v>13</v>
      </c>
      <c r="AJ249" t="s">
        <v>1481</v>
      </c>
    </row>
    <row r="250" spans="1:36" x14ac:dyDescent="0.3">
      <c r="A250" s="3" t="s">
        <v>1362</v>
      </c>
      <c r="B250" t="s">
        <v>1363</v>
      </c>
      <c r="C250" s="4" t="s">
        <v>1235</v>
      </c>
      <c r="D250" s="4" t="s">
        <v>1469</v>
      </c>
      <c r="E250" s="4" t="s">
        <v>1470</v>
      </c>
      <c r="F250" s="4" t="s">
        <v>18</v>
      </c>
      <c r="G250" s="4">
        <v>36.478586</v>
      </c>
      <c r="H250" s="4">
        <v>-99.748739999999998</v>
      </c>
      <c r="I250" s="4" t="s">
        <v>19</v>
      </c>
      <c r="J250" s="4"/>
      <c r="K250" s="1" t="s">
        <v>1015</v>
      </c>
      <c r="M250" s="4"/>
      <c r="N250" s="4"/>
      <c r="O250" s="4"/>
      <c r="P250" s="4"/>
      <c r="Q250" s="2">
        <v>80</v>
      </c>
      <c r="R250" s="4" t="s">
        <v>829</v>
      </c>
      <c r="S250" s="2">
        <f t="shared" si="45"/>
        <v>75</v>
      </c>
      <c r="T250" s="2" t="str">
        <f t="shared" si="46"/>
        <v>Head of cattle - Great Western</v>
      </c>
      <c r="U250" s="4" t="str">
        <f t="shared" si="47"/>
        <v>WC86</v>
      </c>
      <c r="V250" s="4" t="str">
        <f t="shared" si="48"/>
        <v>YES</v>
      </c>
      <c r="W250" s="4" t="str">
        <f t="shared" si="49"/>
        <v>YES</v>
      </c>
      <c r="X250" s="4"/>
      <c r="Y250" s="4"/>
      <c r="Z250" s="4"/>
      <c r="AA250" s="4"/>
      <c r="AC250" s="4" t="s">
        <v>1486</v>
      </c>
      <c r="AD250" t="s">
        <v>1487</v>
      </c>
      <c r="AE250" s="3" t="s">
        <v>1488</v>
      </c>
      <c r="AF250" t="s">
        <v>172</v>
      </c>
      <c r="AG250">
        <v>30.120994</v>
      </c>
      <c r="AH250">
        <v>-99.611963000000003</v>
      </c>
      <c r="AI250">
        <v>14</v>
      </c>
      <c r="AJ250" t="s">
        <v>1481</v>
      </c>
    </row>
    <row r="251" spans="1:36" x14ac:dyDescent="0.3">
      <c r="A251" s="3" t="s">
        <v>1367</v>
      </c>
      <c r="B251" t="s">
        <v>1368</v>
      </c>
      <c r="C251" s="4" t="s">
        <v>15</v>
      </c>
      <c r="D251" s="4" t="s">
        <v>1476</v>
      </c>
      <c r="E251" s="4" t="s">
        <v>1477</v>
      </c>
      <c r="F251" s="4" t="s">
        <v>18</v>
      </c>
      <c r="G251" s="4">
        <v>36.812165</v>
      </c>
      <c r="H251" s="4">
        <v>-99.818129999999996</v>
      </c>
      <c r="I251" s="4" t="s">
        <v>19</v>
      </c>
      <c r="J251" s="4"/>
      <c r="K251" s="1" t="s">
        <v>1015</v>
      </c>
      <c r="M251" s="4"/>
      <c r="N251" s="4"/>
      <c r="O251" s="4"/>
      <c r="P251" s="4"/>
      <c r="Q251" s="2">
        <v>83</v>
      </c>
      <c r="R251" s="4" t="s">
        <v>829</v>
      </c>
      <c r="S251" s="2">
        <f t="shared" si="45"/>
        <v>80</v>
      </c>
      <c r="T251" s="2" t="str">
        <f t="shared" si="46"/>
        <v>Head of cattle - Great Western</v>
      </c>
      <c r="U251" s="4" t="str">
        <f t="shared" si="47"/>
        <v>WC87</v>
      </c>
      <c r="V251" s="4" t="str">
        <f t="shared" si="48"/>
        <v>YES</v>
      </c>
      <c r="W251" s="4" t="str">
        <f t="shared" si="49"/>
        <v>YES</v>
      </c>
      <c r="X251" s="4"/>
      <c r="Y251" s="4"/>
      <c r="Z251" s="4"/>
      <c r="AA251" s="4"/>
      <c r="AC251" s="4" t="s">
        <v>1492</v>
      </c>
      <c r="AD251" t="s">
        <v>1493</v>
      </c>
      <c r="AE251" s="3" t="s">
        <v>1494</v>
      </c>
      <c r="AF251" t="s">
        <v>19</v>
      </c>
      <c r="AG251">
        <v>32.722380000000001</v>
      </c>
      <c r="AH251">
        <v>-99.297559000000007</v>
      </c>
      <c r="AI251">
        <v>16</v>
      </c>
      <c r="AJ251" t="s">
        <v>1481</v>
      </c>
    </row>
    <row r="252" spans="1:36" x14ac:dyDescent="0.3">
      <c r="A252" s="3" t="s">
        <v>1371</v>
      </c>
      <c r="B252" t="s">
        <v>1372</v>
      </c>
      <c r="C252" s="4" t="s">
        <v>1482</v>
      </c>
      <c r="D252" s="4" t="s">
        <v>1483</v>
      </c>
      <c r="E252" s="4" t="s">
        <v>1484</v>
      </c>
      <c r="F252" s="4" t="s">
        <v>275</v>
      </c>
      <c r="G252" s="4">
        <v>37.240358000000001</v>
      </c>
      <c r="H252" s="4">
        <v>-99.981800000000007</v>
      </c>
      <c r="I252" s="4" t="s">
        <v>172</v>
      </c>
      <c r="J252" s="4"/>
      <c r="K252" s="1" t="s">
        <v>1485</v>
      </c>
      <c r="M252" s="4"/>
      <c r="N252" s="4"/>
      <c r="O252" s="4"/>
      <c r="P252" s="4"/>
      <c r="Q252" s="2">
        <v>87</v>
      </c>
      <c r="R252" s="4" t="s">
        <v>829</v>
      </c>
      <c r="S252" s="2">
        <f t="shared" si="45"/>
        <v>83</v>
      </c>
      <c r="T252" s="2" t="str">
        <f t="shared" si="46"/>
        <v>Head of cattle - Great Western</v>
      </c>
      <c r="U252" s="4" t="str">
        <f t="shared" si="47"/>
        <v>WC88</v>
      </c>
      <c r="V252" s="4" t="str">
        <f t="shared" si="48"/>
        <v>YES</v>
      </c>
      <c r="W252" s="4" t="str">
        <f t="shared" si="49"/>
        <v>YES</v>
      </c>
      <c r="X252" s="4"/>
      <c r="Y252" s="4"/>
      <c r="Z252" s="4"/>
      <c r="AA252" s="4"/>
      <c r="AC252" s="4" t="s">
        <v>1497</v>
      </c>
      <c r="AD252" t="s">
        <v>1498</v>
      </c>
      <c r="AE252" s="3" t="s">
        <v>1499</v>
      </c>
      <c r="AF252" t="s">
        <v>19</v>
      </c>
      <c r="AG252">
        <v>34.638393999999998</v>
      </c>
      <c r="AH252">
        <v>-99.334171999999995</v>
      </c>
      <c r="AI252">
        <v>23</v>
      </c>
      <c r="AJ252" t="s">
        <v>1481</v>
      </c>
    </row>
    <row r="253" spans="1:36" x14ac:dyDescent="0.3">
      <c r="A253" s="3" t="s">
        <v>1375</v>
      </c>
      <c r="B253" t="s">
        <v>1376</v>
      </c>
      <c r="C253" s="4" t="s">
        <v>1489</v>
      </c>
      <c r="D253" s="4" t="s">
        <v>1490</v>
      </c>
      <c r="E253" s="4" t="s">
        <v>1491</v>
      </c>
      <c r="F253" s="4" t="s">
        <v>275</v>
      </c>
      <c r="G253" s="4">
        <v>37.752783000000001</v>
      </c>
      <c r="H253" s="4">
        <v>-100.019097</v>
      </c>
      <c r="I253" s="4" t="s">
        <v>19</v>
      </c>
      <c r="J253" s="4"/>
      <c r="K253" s="1" t="s">
        <v>1015</v>
      </c>
      <c r="M253" s="4"/>
      <c r="N253" s="4"/>
      <c r="O253" s="4"/>
      <c r="P253" s="4"/>
      <c r="Q253" s="2">
        <v>92</v>
      </c>
      <c r="R253" s="4" t="s">
        <v>829</v>
      </c>
      <c r="T253" s="2"/>
      <c r="U253" s="4"/>
      <c r="V253" s="4"/>
      <c r="W253" s="4"/>
      <c r="X253" s="4"/>
      <c r="Y253" s="4"/>
      <c r="Z253" s="4"/>
      <c r="AA253" s="4"/>
      <c r="AC253" s="4"/>
      <c r="AE253" s="3"/>
    </row>
    <row r="254" spans="1:36" x14ac:dyDescent="0.3">
      <c r="A254" s="3" t="s">
        <v>1380</v>
      </c>
      <c r="B254" t="s">
        <v>1381</v>
      </c>
      <c r="C254" s="4" t="s">
        <v>15</v>
      </c>
      <c r="D254" s="4" t="s">
        <v>1495</v>
      </c>
      <c r="E254" t="s">
        <v>1496</v>
      </c>
      <c r="F254" t="s">
        <v>524</v>
      </c>
      <c r="G254" s="4">
        <v>40.176507999999998</v>
      </c>
      <c r="H254" s="4">
        <v>-101.13437999999999</v>
      </c>
      <c r="I254" s="4" t="s">
        <v>172</v>
      </c>
      <c r="J254" s="4"/>
      <c r="K254" s="1" t="s">
        <v>1015</v>
      </c>
      <c r="M254" s="4"/>
      <c r="N254" s="4"/>
      <c r="O254" s="4"/>
      <c r="P254" s="4"/>
      <c r="Q254" s="2">
        <v>80</v>
      </c>
      <c r="R254" s="4" t="s">
        <v>829</v>
      </c>
      <c r="T254" s="2"/>
      <c r="U254" s="4"/>
      <c r="V254" s="4"/>
      <c r="W254" s="4"/>
      <c r="X254" s="4"/>
      <c r="Y254" s="4"/>
      <c r="Z254" s="4"/>
      <c r="AA254" s="4"/>
      <c r="AC254" s="4"/>
      <c r="AE254" s="3"/>
    </row>
    <row r="255" spans="1:36" x14ac:dyDescent="0.3">
      <c r="A255" s="3" t="s">
        <v>1390</v>
      </c>
      <c r="B255" t="s">
        <v>1391</v>
      </c>
      <c r="C255" s="4" t="s">
        <v>15</v>
      </c>
      <c r="D255" s="4" t="s">
        <v>1502</v>
      </c>
      <c r="E255" s="4" t="s">
        <v>1503</v>
      </c>
      <c r="F255" s="4" t="s">
        <v>524</v>
      </c>
      <c r="G255" s="4">
        <v>40.850043999999997</v>
      </c>
      <c r="H255" s="4">
        <v>-101.537547</v>
      </c>
      <c r="I255" s="4" t="s">
        <v>19</v>
      </c>
      <c r="J255" s="4"/>
      <c r="K255" s="1" t="s">
        <v>1015</v>
      </c>
      <c r="M255" s="4"/>
      <c r="N255" s="4"/>
      <c r="O255" s="4"/>
      <c r="P255" s="4"/>
      <c r="Q255" s="2">
        <v>125</v>
      </c>
      <c r="R255" s="4" t="s">
        <v>829</v>
      </c>
      <c r="S255" s="2" t="e">
        <f>VLOOKUP(#REF!,$AD$2:$AJ$293,6,FALSE)</f>
        <v>#REF!</v>
      </c>
      <c r="T255" s="2" t="e">
        <f>VLOOKUP(#REF!,$AD$2:$AJ$293,7,FALSE)</f>
        <v>#REF!</v>
      </c>
      <c r="U255" s="4" t="e">
        <f>VLOOKUP(#REF!,$AD$2:$AJ$293,1,FALSE)</f>
        <v>#REF!</v>
      </c>
      <c r="V255" s="4" t="e">
        <f>IF((VLOOKUP(U255,$AD$2:$AJ$293,4,FALSE))=#REF!,"YES","NO")</f>
        <v>#REF!</v>
      </c>
      <c r="W255" s="4" t="e">
        <f>IF((VLOOKUP(U255,$AD$2:$AJ$293,5,FALSE))=#REF!,"YES","NO")</f>
        <v>#REF!</v>
      </c>
      <c r="X255" s="4"/>
      <c r="Y255" s="4"/>
      <c r="Z255" s="4"/>
      <c r="AA255" s="4"/>
      <c r="AC255" s="4" t="s">
        <v>1504</v>
      </c>
      <c r="AD255" t="s">
        <v>1505</v>
      </c>
      <c r="AE255" s="3" t="s">
        <v>1506</v>
      </c>
      <c r="AF255" t="s">
        <v>19</v>
      </c>
      <c r="AG255">
        <v>37.752870000000001</v>
      </c>
      <c r="AH255">
        <v>-100.01924200000001</v>
      </c>
      <c r="AI255">
        <v>37</v>
      </c>
      <c r="AJ255" t="s">
        <v>1481</v>
      </c>
    </row>
    <row r="256" spans="1:36" x14ac:dyDescent="0.3">
      <c r="A256" s="3" t="s">
        <v>1395</v>
      </c>
      <c r="B256" t="s">
        <v>1396</v>
      </c>
      <c r="C256" s="4" t="s">
        <v>1507</v>
      </c>
      <c r="D256" s="4" t="s">
        <v>1508</v>
      </c>
      <c r="E256" s="4" t="s">
        <v>1509</v>
      </c>
      <c r="F256" s="4" t="s">
        <v>653</v>
      </c>
      <c r="G256" s="4">
        <v>40.966540999999999</v>
      </c>
      <c r="H256" s="4">
        <v>-102.25089199999999</v>
      </c>
      <c r="I256" s="4" t="s">
        <v>19</v>
      </c>
      <c r="J256" s="4"/>
      <c r="K256" s="1" t="s">
        <v>1015</v>
      </c>
      <c r="M256" s="4"/>
      <c r="N256" s="4"/>
      <c r="O256" s="4"/>
      <c r="P256" s="4"/>
      <c r="Q256" s="2">
        <v>128</v>
      </c>
      <c r="R256" s="4" t="s">
        <v>829</v>
      </c>
      <c r="S256" s="2">
        <f t="shared" ref="S256:S281" si="50">VLOOKUP(A255,$AD$2:$AJ$293,6,FALSE)</f>
        <v>125</v>
      </c>
      <c r="T256" s="2" t="str">
        <f t="shared" ref="T256:T281" si="51">VLOOKUP(A255,$AD$2:$AJ$293,7,FALSE)</f>
        <v>Head of cattle - Great Western</v>
      </c>
      <c r="U256" s="4" t="str">
        <f t="shared" ref="U256:U281" si="52">VLOOKUP(A255,$AD$2:$AJ$293,1,FALSE)</f>
        <v>WC93</v>
      </c>
      <c r="V256" s="4" t="str">
        <f t="shared" ref="V256:V281" si="53">IF((VLOOKUP(U256,$AD$2:$AJ$293,4,FALSE))=G255,"YES","NO")</f>
        <v>YES</v>
      </c>
      <c r="W256" s="4" t="str">
        <f t="shared" ref="W256:W281" si="54">IF((VLOOKUP(U256,$AD$2:$AJ$293,5,FALSE))=H255,"YES","NO")</f>
        <v>YES</v>
      </c>
      <c r="X256" s="4"/>
      <c r="Y256" s="4"/>
      <c r="Z256" s="4"/>
      <c r="AA256" s="4"/>
      <c r="AC256" s="4" t="s">
        <v>1510</v>
      </c>
      <c r="AD256" t="s">
        <v>1511</v>
      </c>
      <c r="AE256" s="3" t="s">
        <v>1512</v>
      </c>
      <c r="AF256" t="s">
        <v>172</v>
      </c>
      <c r="AG256">
        <v>40.906388</v>
      </c>
      <c r="AH256">
        <v>-101.727861</v>
      </c>
      <c r="AI256">
        <v>54</v>
      </c>
      <c r="AJ256" t="s">
        <v>1481</v>
      </c>
    </row>
    <row r="257" spans="1:36" x14ac:dyDescent="0.3">
      <c r="A257" s="3" t="s">
        <v>1401</v>
      </c>
      <c r="B257" t="s">
        <v>1402</v>
      </c>
      <c r="C257" s="4" t="s">
        <v>1513</v>
      </c>
      <c r="D257" s="4" t="s">
        <v>1514</v>
      </c>
      <c r="E257" s="4" t="s">
        <v>523</v>
      </c>
      <c r="F257" s="4" t="s">
        <v>524</v>
      </c>
      <c r="G257" s="4">
        <v>41.132731</v>
      </c>
      <c r="H257" s="4">
        <v>-101.725476</v>
      </c>
      <c r="I257" s="4" t="s">
        <v>19</v>
      </c>
      <c r="J257" s="4"/>
      <c r="K257" s="1" t="s">
        <v>1015</v>
      </c>
      <c r="M257" s="4"/>
      <c r="N257" s="4"/>
      <c r="O257" s="4"/>
      <c r="P257" s="4"/>
      <c r="Q257" s="2">
        <v>128</v>
      </c>
      <c r="R257" s="4" t="s">
        <v>829</v>
      </c>
      <c r="S257" s="2">
        <f t="shared" si="50"/>
        <v>128</v>
      </c>
      <c r="T257" s="2" t="str">
        <f t="shared" si="51"/>
        <v>Head of cattle - Great Western</v>
      </c>
      <c r="U257" s="4" t="str">
        <f t="shared" si="52"/>
        <v>WC94</v>
      </c>
      <c r="V257" s="4" t="str">
        <f t="shared" si="53"/>
        <v>YES</v>
      </c>
      <c r="W257" s="4" t="str">
        <f t="shared" si="54"/>
        <v>YES</v>
      </c>
      <c r="X257" s="4"/>
      <c r="Y257" s="4"/>
      <c r="Z257" s="4"/>
      <c r="AA257" s="4"/>
      <c r="AC257" s="4" t="s">
        <v>1515</v>
      </c>
      <c r="AD257" t="s">
        <v>1516</v>
      </c>
      <c r="AE257" s="3" t="s">
        <v>1517</v>
      </c>
      <c r="AF257" t="s">
        <v>19</v>
      </c>
      <c r="AG257">
        <v>44.405132000000002</v>
      </c>
      <c r="AH257">
        <v>-104.379047</v>
      </c>
      <c r="AI257">
        <v>73</v>
      </c>
      <c r="AJ257" t="s">
        <v>1481</v>
      </c>
    </row>
    <row r="258" spans="1:36" x14ac:dyDescent="0.3">
      <c r="A258" s="3" t="s">
        <v>1405</v>
      </c>
      <c r="B258" t="s">
        <v>1406</v>
      </c>
      <c r="C258" s="4" t="s">
        <v>1518</v>
      </c>
      <c r="D258" s="4" t="s">
        <v>1519</v>
      </c>
      <c r="E258" s="4" t="s">
        <v>1520</v>
      </c>
      <c r="F258" s="4" t="s">
        <v>524</v>
      </c>
      <c r="G258" s="4">
        <v>41.679367999999997</v>
      </c>
      <c r="H258" s="4">
        <v>-103.09509300000001</v>
      </c>
      <c r="I258" s="4" t="s">
        <v>19</v>
      </c>
      <c r="J258" s="4"/>
      <c r="K258" s="1" t="s">
        <v>1015</v>
      </c>
      <c r="M258" s="4"/>
      <c r="N258" s="4"/>
      <c r="O258" s="4"/>
      <c r="P258" s="4"/>
      <c r="Q258" s="2">
        <v>122</v>
      </c>
      <c r="R258" s="4" t="s">
        <v>829</v>
      </c>
      <c r="S258" s="2">
        <f t="shared" si="50"/>
        <v>128</v>
      </c>
      <c r="T258" s="2" t="str">
        <f t="shared" si="51"/>
        <v>Head of cattle - Great Western</v>
      </c>
      <c r="U258" s="4" t="str">
        <f t="shared" si="52"/>
        <v>WC95</v>
      </c>
      <c r="V258" s="4" t="str">
        <f t="shared" si="53"/>
        <v>YES</v>
      </c>
      <c r="W258" s="4" t="str">
        <f t="shared" si="54"/>
        <v>YES</v>
      </c>
      <c r="X258" s="4"/>
      <c r="Y258" s="4"/>
      <c r="Z258" s="4"/>
      <c r="AA258" s="4"/>
      <c r="AC258" s="4" t="s">
        <v>1521</v>
      </c>
      <c r="AD258" t="s">
        <v>1522</v>
      </c>
      <c r="AE258" s="3" t="s">
        <v>1523</v>
      </c>
      <c r="AF258" t="s">
        <v>19</v>
      </c>
      <c r="AG258">
        <v>46.914842999999998</v>
      </c>
      <c r="AH258">
        <v>-103.526748</v>
      </c>
      <c r="AI258">
        <v>83</v>
      </c>
      <c r="AJ258" t="s">
        <v>1481</v>
      </c>
    </row>
    <row r="259" spans="1:36" x14ac:dyDescent="0.3">
      <c r="A259" s="3" t="s">
        <v>1410</v>
      </c>
      <c r="B259" t="s">
        <v>1411</v>
      </c>
      <c r="C259" s="4" t="s">
        <v>1524</v>
      </c>
      <c r="D259" s="4" t="s">
        <v>1525</v>
      </c>
      <c r="E259" t="s">
        <v>1526</v>
      </c>
      <c r="F259" t="s">
        <v>524</v>
      </c>
      <c r="G259" s="4">
        <v>42.668500999999999</v>
      </c>
      <c r="H259" s="4">
        <v>-103.466499</v>
      </c>
      <c r="I259" s="4" t="s">
        <v>172</v>
      </c>
      <c r="J259" s="4"/>
      <c r="K259" s="1" t="s">
        <v>1015</v>
      </c>
      <c r="M259" s="4"/>
      <c r="N259" s="4"/>
      <c r="O259" s="4"/>
      <c r="P259" s="4"/>
      <c r="Q259" s="2">
        <v>132</v>
      </c>
      <c r="R259" s="4" t="s">
        <v>829</v>
      </c>
      <c r="S259" s="2">
        <f t="shared" si="50"/>
        <v>122</v>
      </c>
      <c r="T259" s="2" t="str">
        <f t="shared" si="51"/>
        <v>Head of cattle - Great Western</v>
      </c>
      <c r="U259" s="4" t="str">
        <f t="shared" si="52"/>
        <v>WC96</v>
      </c>
      <c r="V259" s="4" t="str">
        <f t="shared" si="53"/>
        <v>YES</v>
      </c>
      <c r="W259" s="4" t="str">
        <f t="shared" si="54"/>
        <v>YES</v>
      </c>
      <c r="X259" s="4"/>
      <c r="Y259" s="4"/>
      <c r="Z259" s="4"/>
      <c r="AA259" s="4"/>
      <c r="AC259" s="4" t="s">
        <v>1527</v>
      </c>
      <c r="AD259" t="s">
        <v>1528</v>
      </c>
      <c r="AE259" s="3" t="s">
        <v>1529</v>
      </c>
      <c r="AF259" t="s">
        <v>19</v>
      </c>
      <c r="AG259">
        <v>49.245089999999998</v>
      </c>
      <c r="AH259">
        <v>-107.73204800000001</v>
      </c>
      <c r="AI259">
        <v>98</v>
      </c>
      <c r="AJ259" t="s">
        <v>1481</v>
      </c>
    </row>
    <row r="260" spans="1:36" x14ac:dyDescent="0.3">
      <c r="A260" s="3" t="s">
        <v>1415</v>
      </c>
      <c r="B260" t="s">
        <v>1416</v>
      </c>
      <c r="C260" s="4" t="s">
        <v>15</v>
      </c>
      <c r="D260" s="4" t="s">
        <v>1530</v>
      </c>
      <c r="E260" t="s">
        <v>1531</v>
      </c>
      <c r="F260" t="s">
        <v>1071</v>
      </c>
      <c r="G260" s="4">
        <v>43.181201999999999</v>
      </c>
      <c r="H260" s="4">
        <v>-103.237756</v>
      </c>
      <c r="I260" s="4" t="s">
        <v>19</v>
      </c>
      <c r="J260" s="4"/>
      <c r="K260" s="1" t="s">
        <v>1532</v>
      </c>
      <c r="M260" s="4"/>
      <c r="N260" s="4"/>
      <c r="O260" s="4"/>
      <c r="P260" s="4"/>
      <c r="Q260" s="2">
        <v>136</v>
      </c>
      <c r="R260" s="4" t="s">
        <v>829</v>
      </c>
      <c r="S260" s="2">
        <f t="shared" si="50"/>
        <v>132</v>
      </c>
      <c r="T260" s="2" t="str">
        <f t="shared" si="51"/>
        <v>Head of cattle - Great Western</v>
      </c>
      <c r="U260" s="4" t="str">
        <f t="shared" si="52"/>
        <v>WC97</v>
      </c>
      <c r="V260" s="4" t="str">
        <f t="shared" si="53"/>
        <v>YES</v>
      </c>
      <c r="W260" s="4" t="str">
        <f t="shared" si="54"/>
        <v>YES</v>
      </c>
      <c r="X260" s="4"/>
      <c r="Y260" s="4"/>
      <c r="Z260" s="4"/>
      <c r="AA260" s="4"/>
      <c r="AC260" s="4" t="s">
        <v>1533</v>
      </c>
      <c r="AD260" t="s">
        <v>1534</v>
      </c>
      <c r="AE260" s="3" t="s">
        <v>1535</v>
      </c>
      <c r="AF260" t="s">
        <v>19</v>
      </c>
      <c r="AG260">
        <v>50.451377000000001</v>
      </c>
      <c r="AH260">
        <v>-104.641155</v>
      </c>
      <c r="AI260">
        <v>100</v>
      </c>
      <c r="AJ260" t="s">
        <v>1481</v>
      </c>
    </row>
    <row r="261" spans="1:36" x14ac:dyDescent="0.3">
      <c r="A261" s="3" t="s">
        <v>1419</v>
      </c>
      <c r="B261" t="s">
        <v>1420</v>
      </c>
      <c r="C261" s="4" t="s">
        <v>1536</v>
      </c>
      <c r="D261" s="4" t="s">
        <v>1537</v>
      </c>
      <c r="E261" t="s">
        <v>1538</v>
      </c>
      <c r="F261" t="s">
        <v>800</v>
      </c>
      <c r="G261" s="4">
        <v>44.413133999999999</v>
      </c>
      <c r="H261" s="4">
        <v>-104.339382</v>
      </c>
      <c r="I261" s="4" t="s">
        <v>19</v>
      </c>
      <c r="J261" s="4"/>
      <c r="K261" s="1" t="s">
        <v>1539</v>
      </c>
      <c r="M261" s="4"/>
      <c r="N261" s="4"/>
      <c r="O261" s="4"/>
      <c r="P261" s="4"/>
      <c r="Q261" s="2">
        <v>150</v>
      </c>
      <c r="R261" s="4" t="s">
        <v>829</v>
      </c>
      <c r="S261" s="2">
        <f t="shared" si="50"/>
        <v>136</v>
      </c>
      <c r="T261" s="2" t="str">
        <f t="shared" si="51"/>
        <v>Head of cattle - Great Western</v>
      </c>
      <c r="U261" s="4" t="str">
        <f t="shared" si="52"/>
        <v>WC98</v>
      </c>
      <c r="V261" s="4" t="str">
        <f t="shared" si="53"/>
        <v>YES</v>
      </c>
      <c r="W261" s="4" t="str">
        <f t="shared" si="54"/>
        <v>YES</v>
      </c>
      <c r="X261" s="4"/>
      <c r="Y261" s="4"/>
      <c r="Z261" s="4"/>
      <c r="AA261" s="4"/>
      <c r="AC261" s="4" t="s">
        <v>1540</v>
      </c>
      <c r="AD261" t="s">
        <v>1541</v>
      </c>
      <c r="AE261" s="3" t="s">
        <v>1542</v>
      </c>
      <c r="AF261" t="s">
        <v>172</v>
      </c>
      <c r="AG261">
        <v>33.591616000000002</v>
      </c>
      <c r="AH261">
        <v>-101.88393600000001</v>
      </c>
      <c r="AI261">
        <v>27</v>
      </c>
      <c r="AJ261" t="s">
        <v>1481</v>
      </c>
    </row>
    <row r="262" spans="1:36" x14ac:dyDescent="0.3">
      <c r="A262" s="3" t="s">
        <v>1440</v>
      </c>
      <c r="B262" s="4" t="s">
        <v>1441</v>
      </c>
      <c r="C262" s="4" t="s">
        <v>1543</v>
      </c>
      <c r="D262" s="4" t="s">
        <v>1544</v>
      </c>
      <c r="E262" s="4" t="s">
        <v>1109</v>
      </c>
      <c r="F262" s="4" t="s">
        <v>96</v>
      </c>
      <c r="G262" s="4">
        <v>29.415752000000001</v>
      </c>
      <c r="H262" s="4">
        <v>-98.464918999999995</v>
      </c>
      <c r="I262" s="4" t="s">
        <v>1442</v>
      </c>
      <c r="J262" s="4"/>
      <c r="K262" s="1" t="s">
        <v>1545</v>
      </c>
      <c r="M262" s="4"/>
      <c r="N262" s="4"/>
      <c r="O262" s="4"/>
      <c r="P262" s="4"/>
      <c r="Q262" s="2">
        <v>150</v>
      </c>
      <c r="R262" s="4" t="s">
        <v>1443</v>
      </c>
      <c r="S262" s="2">
        <f t="shared" si="50"/>
        <v>150</v>
      </c>
      <c r="T262" s="2" t="str">
        <f t="shared" si="51"/>
        <v>Head of cattle - Great Western</v>
      </c>
      <c r="U262" s="4" t="str">
        <f t="shared" si="52"/>
        <v>WC99</v>
      </c>
      <c r="V262" s="4" t="str">
        <f t="shared" si="53"/>
        <v>YES</v>
      </c>
      <c r="W262" s="4" t="str">
        <f t="shared" si="54"/>
        <v>YES</v>
      </c>
      <c r="X262" s="4"/>
      <c r="Y262" s="4"/>
      <c r="Z262" s="4"/>
      <c r="AA262" s="4"/>
      <c r="AC262" s="4" t="s">
        <v>1546</v>
      </c>
      <c r="AD262" t="s">
        <v>812</v>
      </c>
      <c r="AE262" s="3" t="s">
        <v>813</v>
      </c>
      <c r="AF262" t="s">
        <v>172</v>
      </c>
      <c r="AG262">
        <v>28.518948000000002</v>
      </c>
      <c r="AH262">
        <v>-96.509354000000002</v>
      </c>
      <c r="AI262">
        <v>344</v>
      </c>
      <c r="AJ262" t="s">
        <v>818</v>
      </c>
    </row>
    <row r="263" spans="1:36" x14ac:dyDescent="0.3">
      <c r="A263" s="3" t="s">
        <v>1448</v>
      </c>
      <c r="B263" t="s">
        <v>1449</v>
      </c>
      <c r="C263" s="4" t="s">
        <v>1547</v>
      </c>
      <c r="D263" s="4" t="s">
        <v>1548</v>
      </c>
      <c r="E263" s="4" t="s">
        <v>1109</v>
      </c>
      <c r="F263" s="4" t="s">
        <v>96</v>
      </c>
      <c r="G263" s="4">
        <v>29.419815</v>
      </c>
      <c r="H263" s="4">
        <v>-98.466735</v>
      </c>
      <c r="I263" s="4" t="s">
        <v>1246</v>
      </c>
      <c r="J263" s="4"/>
      <c r="K263" s="1" t="s">
        <v>1549</v>
      </c>
      <c r="M263" s="4"/>
      <c r="N263" s="4"/>
      <c r="O263" s="4"/>
      <c r="P263" s="4"/>
      <c r="Q263" s="2">
        <v>75</v>
      </c>
      <c r="R263" s="4" t="s">
        <v>433</v>
      </c>
      <c r="S263" s="2">
        <f t="shared" si="50"/>
        <v>150</v>
      </c>
      <c r="T263" s="2" t="str">
        <f t="shared" si="51"/>
        <v>head of cattle - Great Western only</v>
      </c>
      <c r="U263" s="4" t="str">
        <f t="shared" si="52"/>
        <v>WH01</v>
      </c>
      <c r="V263" s="4" t="str">
        <f t="shared" si="53"/>
        <v>YES</v>
      </c>
      <c r="W263" s="4" t="str">
        <f t="shared" si="54"/>
        <v>YES</v>
      </c>
      <c r="X263" s="4"/>
      <c r="Y263" s="4"/>
      <c r="Z263" s="4"/>
      <c r="AA263" s="4"/>
      <c r="AC263" s="4" t="s">
        <v>1550</v>
      </c>
      <c r="AD263" t="s">
        <v>820</v>
      </c>
      <c r="AE263" s="3" t="s">
        <v>821</v>
      </c>
      <c r="AF263" t="s">
        <v>19</v>
      </c>
      <c r="AG263">
        <v>34.319553999999997</v>
      </c>
      <c r="AH263">
        <v>-96.307115999999994</v>
      </c>
      <c r="AI263">
        <v>600</v>
      </c>
      <c r="AJ263" t="s">
        <v>818</v>
      </c>
    </row>
    <row r="264" spans="1:36" x14ac:dyDescent="0.3">
      <c r="A264" s="3" t="s">
        <v>1453</v>
      </c>
      <c r="B264" t="s">
        <v>1454</v>
      </c>
      <c r="C264" s="4" t="s">
        <v>1392</v>
      </c>
      <c r="D264" s="4" t="s">
        <v>1393</v>
      </c>
      <c r="E264" s="4" t="s">
        <v>1392</v>
      </c>
      <c r="F264" s="4" t="s">
        <v>96</v>
      </c>
      <c r="G264" s="4">
        <v>34.343229999999998</v>
      </c>
      <c r="H264" s="4">
        <v>-99.255275999999995</v>
      </c>
      <c r="I264" s="4" t="s">
        <v>19</v>
      </c>
      <c r="K264" s="1" t="s">
        <v>1551</v>
      </c>
      <c r="Q264" s="2" t="s">
        <v>1455</v>
      </c>
      <c r="R264" t="s">
        <v>1456</v>
      </c>
      <c r="S264" s="2">
        <f t="shared" si="50"/>
        <v>75</v>
      </c>
      <c r="T264" s="2" t="str">
        <f t="shared" si="51"/>
        <v>Head of cattle - for each trail</v>
      </c>
      <c r="U264" s="4" t="str">
        <f t="shared" si="52"/>
        <v>WH02</v>
      </c>
      <c r="V264" s="4" t="str">
        <f t="shared" si="53"/>
        <v>YES</v>
      </c>
      <c r="W264" s="4" t="str">
        <f t="shared" si="54"/>
        <v>YES</v>
      </c>
      <c r="X264" s="4"/>
      <c r="Y264" s="4"/>
      <c r="Z264" s="4"/>
      <c r="AA264" s="4"/>
      <c r="AC264" s="4" t="s">
        <v>1552</v>
      </c>
      <c r="AD264" t="s">
        <v>830</v>
      </c>
      <c r="AE264" s="3" t="s">
        <v>831</v>
      </c>
      <c r="AF264" t="s">
        <v>19</v>
      </c>
      <c r="AG264">
        <v>33.853650000000002</v>
      </c>
      <c r="AH264">
        <v>-96.502437999999998</v>
      </c>
      <c r="AI264">
        <v>520</v>
      </c>
      <c r="AJ264" t="s">
        <v>818</v>
      </c>
    </row>
    <row r="265" spans="1:36" x14ac:dyDescent="0.3">
      <c r="A265" s="3" t="s">
        <v>1460</v>
      </c>
      <c r="B265" t="s">
        <v>1461</v>
      </c>
      <c r="C265" s="4" t="s">
        <v>1553</v>
      </c>
      <c r="D265" s="4" t="s">
        <v>1554</v>
      </c>
      <c r="E265" s="4" t="s">
        <v>1491</v>
      </c>
      <c r="F265" s="4" t="s">
        <v>275</v>
      </c>
      <c r="G265" s="4">
        <v>37.752915999999999</v>
      </c>
      <c r="H265" s="4">
        <v>-100.021309</v>
      </c>
      <c r="I265" s="4" t="s">
        <v>19</v>
      </c>
      <c r="J265" s="4"/>
      <c r="K265" s="1" t="s">
        <v>1555</v>
      </c>
      <c r="M265" s="4"/>
      <c r="N265" s="4"/>
      <c r="O265" s="4"/>
      <c r="P265" s="4"/>
      <c r="Q265" s="7">
        <v>1.1499999999999999</v>
      </c>
      <c r="R265" s="4" t="s">
        <v>1462</v>
      </c>
      <c r="S265" s="2" t="str">
        <f t="shared" si="50"/>
        <v>500 &amp; $1.05</v>
      </c>
      <c r="T265" s="2" t="str">
        <f t="shared" si="51"/>
        <v>Head of cattle and $1.05 extra per head - Great Western only</v>
      </c>
      <c r="U265" s="4" t="str">
        <f t="shared" si="52"/>
        <v>WH03</v>
      </c>
      <c r="V265" s="4" t="str">
        <f t="shared" si="53"/>
        <v>YES</v>
      </c>
      <c r="W265" s="4" t="str">
        <f t="shared" si="54"/>
        <v>YES</v>
      </c>
      <c r="X265" s="4"/>
      <c r="Y265" s="4"/>
      <c r="Z265" s="4"/>
      <c r="AA265" s="4"/>
      <c r="AC265" s="4" t="s">
        <v>1556</v>
      </c>
      <c r="AD265" t="s">
        <v>839</v>
      </c>
      <c r="AE265" s="3" t="s">
        <v>840</v>
      </c>
      <c r="AF265" t="s">
        <v>172</v>
      </c>
      <c r="AG265">
        <v>34.929488999999997</v>
      </c>
      <c r="AH265">
        <v>-95.739733999999999</v>
      </c>
      <c r="AI265">
        <v>703</v>
      </c>
      <c r="AJ265" t="s">
        <v>818</v>
      </c>
    </row>
    <row r="266" spans="1:36" x14ac:dyDescent="0.3">
      <c r="A266" s="3" t="s">
        <v>1466</v>
      </c>
      <c r="B266" t="s">
        <v>1467</v>
      </c>
      <c r="C266" s="4" t="s">
        <v>1553</v>
      </c>
      <c r="D266" s="4" t="s">
        <v>1557</v>
      </c>
      <c r="E266" s="4" t="s">
        <v>1491</v>
      </c>
      <c r="F266" s="4" t="s">
        <v>275</v>
      </c>
      <c r="G266" s="4">
        <v>37.752921999999998</v>
      </c>
      <c r="H266" s="4">
        <v>-100.020574</v>
      </c>
      <c r="I266" s="4" t="s">
        <v>19</v>
      </c>
      <c r="J266" s="4"/>
      <c r="K266" s="1" t="s">
        <v>1558</v>
      </c>
      <c r="M266" s="4"/>
      <c r="N266" s="4"/>
      <c r="O266" s="4"/>
      <c r="P266" s="4"/>
      <c r="Q266" s="7">
        <v>2.0499999999999998</v>
      </c>
      <c r="R266" s="4" t="s">
        <v>1468</v>
      </c>
      <c r="S266" s="2">
        <f t="shared" si="50"/>
        <v>1.1499999999999999</v>
      </c>
      <c r="T266" s="2" t="str">
        <f t="shared" si="51"/>
        <v>$1.15 extra per head - Great Western only</v>
      </c>
      <c r="U266" s="4" t="str">
        <f t="shared" si="52"/>
        <v>WH04</v>
      </c>
      <c r="V266" s="4" t="str">
        <f t="shared" si="53"/>
        <v>YES</v>
      </c>
      <c r="W266" s="4" t="str">
        <f t="shared" si="54"/>
        <v>YES</v>
      </c>
      <c r="X266" s="4"/>
      <c r="Y266" s="4"/>
      <c r="Z266" s="4"/>
      <c r="AA266" s="4"/>
      <c r="AC266" s="4" t="s">
        <v>1559</v>
      </c>
      <c r="AD266" t="s">
        <v>848</v>
      </c>
      <c r="AE266" s="3" t="s">
        <v>849</v>
      </c>
      <c r="AF266" t="s">
        <v>853</v>
      </c>
      <c r="AG266">
        <v>34.103062999999999</v>
      </c>
      <c r="AH266">
        <v>-96.546336999999994</v>
      </c>
      <c r="AI266">
        <v>567</v>
      </c>
      <c r="AJ266" t="s">
        <v>818</v>
      </c>
    </row>
    <row r="267" spans="1:36" x14ac:dyDescent="0.3">
      <c r="A267" s="3" t="s">
        <v>1472</v>
      </c>
      <c r="B267" t="s">
        <v>1473</v>
      </c>
      <c r="C267" s="4" t="s">
        <v>1560</v>
      </c>
      <c r="D267" s="4" t="s">
        <v>1561</v>
      </c>
      <c r="E267" s="4" t="s">
        <v>1109</v>
      </c>
      <c r="F267" s="4" t="s">
        <v>96</v>
      </c>
      <c r="G267" s="4">
        <v>29.42343</v>
      </c>
      <c r="H267" s="4">
        <v>-98.466945999999993</v>
      </c>
      <c r="I267" s="4" t="s">
        <v>1474</v>
      </c>
      <c r="J267" s="4" t="s">
        <v>1562</v>
      </c>
      <c r="K267" s="1" t="s">
        <v>1563</v>
      </c>
      <c r="M267" s="4"/>
      <c r="N267" s="4"/>
      <c r="O267" s="4"/>
      <c r="P267" s="4"/>
      <c r="Q267" s="2">
        <v>1000</v>
      </c>
      <c r="R267" s="4" t="s">
        <v>1475</v>
      </c>
      <c r="S267" s="2">
        <f t="shared" si="50"/>
        <v>2.0499999999999998</v>
      </c>
      <c r="T267" s="2" t="str">
        <f t="shared" si="51"/>
        <v>$2.05 per head - for each trail</v>
      </c>
      <c r="U267" s="4" t="str">
        <f t="shared" si="52"/>
        <v>WH05</v>
      </c>
      <c r="V267" s="4" t="str">
        <f t="shared" si="53"/>
        <v>YES</v>
      </c>
      <c r="W267" s="4" t="str">
        <f t="shared" si="54"/>
        <v>YES</v>
      </c>
      <c r="X267" s="4"/>
      <c r="Y267" s="4"/>
      <c r="Z267" s="4"/>
      <c r="AA267" s="4"/>
      <c r="AC267" s="4" t="s">
        <v>1564</v>
      </c>
      <c r="AD267" t="s">
        <v>858</v>
      </c>
      <c r="AE267" s="3" t="s">
        <v>859</v>
      </c>
      <c r="AF267" t="s">
        <v>172</v>
      </c>
      <c r="AG267">
        <v>33.757435999999998</v>
      </c>
      <c r="AH267">
        <v>-96.671132999999998</v>
      </c>
      <c r="AI267">
        <v>511</v>
      </c>
      <c r="AJ267" t="s">
        <v>818</v>
      </c>
    </row>
    <row r="268" spans="1:36" x14ac:dyDescent="0.3">
      <c r="A268" s="3" t="s">
        <v>1479</v>
      </c>
      <c r="B268" s="4" t="s">
        <v>1480</v>
      </c>
      <c r="C268" s="4" t="s">
        <v>1565</v>
      </c>
      <c r="D268" s="4" t="s">
        <v>1566</v>
      </c>
      <c r="E268" s="4" t="s">
        <v>2171</v>
      </c>
      <c r="F268" s="4" t="s">
        <v>96</v>
      </c>
      <c r="G268" s="4">
        <v>29.354682</v>
      </c>
      <c r="H268" s="4">
        <v>-98.874521000000001</v>
      </c>
      <c r="I268" s="4" t="s">
        <v>1474</v>
      </c>
      <c r="J268" s="4"/>
      <c r="K268" s="1" t="s">
        <v>1567</v>
      </c>
      <c r="M268" s="4"/>
      <c r="N268" s="4"/>
      <c r="O268" s="4"/>
      <c r="P268" s="4"/>
      <c r="Q268" s="7">
        <v>13</v>
      </c>
      <c r="R268" s="4" t="s">
        <v>1481</v>
      </c>
      <c r="S268" s="2">
        <f t="shared" si="50"/>
        <v>1000</v>
      </c>
      <c r="T268" s="2" t="str">
        <f t="shared" si="51"/>
        <v>head of cattle - Great Western only and must also claim WC100</v>
      </c>
      <c r="U268" s="4" t="str">
        <f t="shared" si="52"/>
        <v>WH06</v>
      </c>
      <c r="V268" s="4" t="str">
        <f t="shared" si="53"/>
        <v>YES</v>
      </c>
      <c r="W268" s="4" t="str">
        <f t="shared" si="54"/>
        <v>YES</v>
      </c>
      <c r="X268" s="4"/>
      <c r="Y268" s="4"/>
      <c r="Z268" s="4"/>
      <c r="AA268" s="4"/>
      <c r="AC268" s="4" t="s">
        <v>1568</v>
      </c>
      <c r="AD268" t="s">
        <v>867</v>
      </c>
      <c r="AE268" s="3" t="s">
        <v>868</v>
      </c>
      <c r="AF268" t="s">
        <v>172</v>
      </c>
      <c r="AG268">
        <v>32.240684000000002</v>
      </c>
      <c r="AH268">
        <v>-96.920410000000004</v>
      </c>
      <c r="AI268">
        <v>276</v>
      </c>
      <c r="AJ268" t="s">
        <v>818</v>
      </c>
    </row>
    <row r="269" spans="1:36" x14ac:dyDescent="0.3">
      <c r="A269" s="3" t="s">
        <v>1487</v>
      </c>
      <c r="B269" t="s">
        <v>1488</v>
      </c>
      <c r="C269" s="4" t="s">
        <v>1569</v>
      </c>
      <c r="D269" s="4" t="s">
        <v>1570</v>
      </c>
      <c r="E269" s="4" t="s">
        <v>1571</v>
      </c>
      <c r="F269" s="4" t="s">
        <v>96</v>
      </c>
      <c r="G269" s="4">
        <v>30.120994</v>
      </c>
      <c r="H269" s="4">
        <v>-99.611963000000003</v>
      </c>
      <c r="I269" s="4" t="s">
        <v>172</v>
      </c>
      <c r="J269" s="4"/>
      <c r="K269" s="1" t="s">
        <v>1572</v>
      </c>
      <c r="M269" s="4"/>
      <c r="N269" s="4"/>
      <c r="O269" s="4"/>
      <c r="P269" s="4"/>
      <c r="Q269" s="7">
        <v>14</v>
      </c>
      <c r="R269" s="4" t="s">
        <v>1481</v>
      </c>
      <c r="S269" s="2">
        <f t="shared" si="50"/>
        <v>13</v>
      </c>
      <c r="T269" s="2" t="str">
        <f t="shared" si="51"/>
        <v>$ per head - Great Western</v>
      </c>
      <c r="U269" s="4" t="str">
        <f t="shared" si="52"/>
        <v>WM01</v>
      </c>
      <c r="V269" s="4" t="str">
        <f t="shared" si="53"/>
        <v>YES</v>
      </c>
      <c r="W269" s="4" t="str">
        <f t="shared" si="54"/>
        <v>YES</v>
      </c>
      <c r="AC269" s="4" t="s">
        <v>1573</v>
      </c>
      <c r="AD269" t="s">
        <v>875</v>
      </c>
      <c r="AE269" s="3" t="s">
        <v>876</v>
      </c>
      <c r="AF269" t="s">
        <v>172</v>
      </c>
      <c r="AG269">
        <v>33.805546</v>
      </c>
      <c r="AH269">
        <v>-96.698584999999994</v>
      </c>
      <c r="AI269">
        <v>520</v>
      </c>
      <c r="AJ269" t="s">
        <v>818</v>
      </c>
    </row>
    <row r="270" spans="1:36" x14ac:dyDescent="0.3">
      <c r="A270" s="3" t="s">
        <v>1493</v>
      </c>
      <c r="B270" t="s">
        <v>1494</v>
      </c>
      <c r="C270" s="4" t="s">
        <v>1574</v>
      </c>
      <c r="D270" s="4" t="s">
        <v>1575</v>
      </c>
      <c r="E270" s="4" t="s">
        <v>1317</v>
      </c>
      <c r="F270" s="4" t="s">
        <v>96</v>
      </c>
      <c r="G270" s="4">
        <v>32.722380000000001</v>
      </c>
      <c r="H270" s="4">
        <v>-99.297559000000007</v>
      </c>
      <c r="I270" s="4" t="s">
        <v>19</v>
      </c>
      <c r="J270" s="4"/>
      <c r="K270" s="1" t="s">
        <v>1576</v>
      </c>
      <c r="M270" s="4"/>
      <c r="N270" s="4"/>
      <c r="O270" s="4"/>
      <c r="P270" s="4"/>
      <c r="Q270" s="7">
        <v>16</v>
      </c>
      <c r="R270" s="4" t="s">
        <v>1481</v>
      </c>
      <c r="S270" s="2">
        <f t="shared" si="50"/>
        <v>14</v>
      </c>
      <c r="T270" s="2" t="str">
        <f t="shared" si="51"/>
        <v>$ per head - Great Western</v>
      </c>
      <c r="U270" s="4" t="str">
        <f t="shared" si="52"/>
        <v>WM02</v>
      </c>
      <c r="V270" s="4" t="str">
        <f t="shared" si="53"/>
        <v>YES</v>
      </c>
      <c r="W270" s="4" t="str">
        <f t="shared" si="54"/>
        <v>YES</v>
      </c>
      <c r="X270" s="4"/>
      <c r="Y270" s="4"/>
      <c r="Z270" s="4"/>
      <c r="AA270" s="4"/>
      <c r="AC270" s="4" t="s">
        <v>1577</v>
      </c>
      <c r="AD270" t="s">
        <v>883</v>
      </c>
      <c r="AE270" s="3" t="s">
        <v>884</v>
      </c>
      <c r="AF270" t="s">
        <v>172</v>
      </c>
      <c r="AG270">
        <v>33.103893999999997</v>
      </c>
      <c r="AH270">
        <v>-96.816406000000001</v>
      </c>
      <c r="AI270">
        <v>407</v>
      </c>
      <c r="AJ270" t="s">
        <v>818</v>
      </c>
    </row>
    <row r="271" spans="1:36" x14ac:dyDescent="0.3">
      <c r="A271" s="3" t="s">
        <v>1498</v>
      </c>
      <c r="B271" t="s">
        <v>1499</v>
      </c>
      <c r="C271" s="4" t="s">
        <v>1578</v>
      </c>
      <c r="D271" s="4" t="s">
        <v>1579</v>
      </c>
      <c r="E271" s="4" t="s">
        <v>1408</v>
      </c>
      <c r="F271" s="4" t="s">
        <v>18</v>
      </c>
      <c r="G271" s="4">
        <v>34.638393999999998</v>
      </c>
      <c r="H271" s="4">
        <v>-99.334171999999995</v>
      </c>
      <c r="I271" s="4" t="s">
        <v>19</v>
      </c>
      <c r="J271" s="4"/>
      <c r="K271" s="1" t="s">
        <v>1580</v>
      </c>
      <c r="M271" s="4"/>
      <c r="N271" s="4"/>
      <c r="O271" s="4"/>
      <c r="P271" s="4"/>
      <c r="Q271" s="7">
        <v>23</v>
      </c>
      <c r="R271" s="4" t="s">
        <v>1481</v>
      </c>
      <c r="S271" s="2">
        <f t="shared" si="50"/>
        <v>16</v>
      </c>
      <c r="T271" s="2" t="str">
        <f t="shared" si="51"/>
        <v>$ per head - Great Western</v>
      </c>
      <c r="U271" s="4" t="str">
        <f t="shared" si="52"/>
        <v>WM03</v>
      </c>
      <c r="V271" s="4" t="str">
        <f t="shared" si="53"/>
        <v>YES</v>
      </c>
      <c r="W271" s="4" t="str">
        <f t="shared" si="54"/>
        <v>YES</v>
      </c>
      <c r="X271" s="4"/>
      <c r="Y271" s="4"/>
      <c r="Z271" s="4"/>
      <c r="AA271" s="4"/>
      <c r="AC271" s="4" t="s">
        <v>1581</v>
      </c>
      <c r="AD271" t="s">
        <v>893</v>
      </c>
      <c r="AE271" s="3" t="s">
        <v>894</v>
      </c>
      <c r="AF271" t="s">
        <v>172</v>
      </c>
      <c r="AG271">
        <v>32.776372000000002</v>
      </c>
      <c r="AH271">
        <v>-96.801599999999993</v>
      </c>
      <c r="AI271">
        <v>355</v>
      </c>
      <c r="AJ271" t="s">
        <v>818</v>
      </c>
    </row>
    <row r="272" spans="1:36" x14ac:dyDescent="0.3">
      <c r="A272" s="3" t="s">
        <v>1500</v>
      </c>
      <c r="B272" t="s">
        <v>1501</v>
      </c>
      <c r="C272" s="4" t="s">
        <v>1582</v>
      </c>
      <c r="D272" s="4" t="s">
        <v>1583</v>
      </c>
      <c r="E272" s="4" t="s">
        <v>1584</v>
      </c>
      <c r="F272" s="4" t="s">
        <v>18</v>
      </c>
      <c r="G272" s="4">
        <v>36.573538999999997</v>
      </c>
      <c r="H272" s="4">
        <v>-99.572993999999994</v>
      </c>
      <c r="I272" s="4" t="s">
        <v>19</v>
      </c>
      <c r="J272" s="4"/>
      <c r="K272" s="1" t="s">
        <v>1585</v>
      </c>
      <c r="M272" s="4"/>
      <c r="N272" s="4"/>
      <c r="O272" s="4"/>
      <c r="P272" s="4"/>
      <c r="Q272" s="7">
        <v>32</v>
      </c>
      <c r="R272" s="4" t="s">
        <v>1481</v>
      </c>
      <c r="S272" s="2">
        <f t="shared" si="50"/>
        <v>23</v>
      </c>
      <c r="T272" s="2" t="str">
        <f t="shared" si="51"/>
        <v>$ per head - Great Western</v>
      </c>
      <c r="U272" s="4" t="str">
        <f t="shared" si="52"/>
        <v>WM04</v>
      </c>
      <c r="V272" s="4" t="str">
        <f t="shared" si="53"/>
        <v>YES</v>
      </c>
      <c r="W272" s="4" t="str">
        <f t="shared" si="54"/>
        <v>YES</v>
      </c>
      <c r="X272" s="4"/>
      <c r="Y272" s="4"/>
      <c r="Z272" s="4"/>
      <c r="AA272" s="4"/>
      <c r="AC272" s="4" t="s">
        <v>1586</v>
      </c>
      <c r="AD272" t="s">
        <v>902</v>
      </c>
      <c r="AE272" s="3" t="s">
        <v>903</v>
      </c>
      <c r="AF272" t="s">
        <v>907</v>
      </c>
      <c r="AG272">
        <v>30.283891000000001</v>
      </c>
      <c r="AH272">
        <v>-97.734182000000004</v>
      </c>
      <c r="AI272">
        <v>400</v>
      </c>
      <c r="AJ272" t="s">
        <v>818</v>
      </c>
    </row>
    <row r="273" spans="1:36" x14ac:dyDescent="0.3">
      <c r="A273" s="3" t="s">
        <v>1505</v>
      </c>
      <c r="B273" t="s">
        <v>1506</v>
      </c>
      <c r="C273" s="4" t="s">
        <v>1489</v>
      </c>
      <c r="D273" s="4" t="s">
        <v>1587</v>
      </c>
      <c r="E273" s="4" t="s">
        <v>1491</v>
      </c>
      <c r="F273" s="4" t="s">
        <v>275</v>
      </c>
      <c r="G273" s="4">
        <v>37.752870000000001</v>
      </c>
      <c r="H273" s="4">
        <v>-100.01924200000001</v>
      </c>
      <c r="I273" s="4" t="s">
        <v>19</v>
      </c>
      <c r="J273" s="4"/>
      <c r="K273" s="1" t="s">
        <v>1588</v>
      </c>
      <c r="M273" s="4"/>
      <c r="N273" s="4"/>
      <c r="O273" s="4"/>
      <c r="P273" s="4"/>
      <c r="Q273" s="7">
        <v>37</v>
      </c>
      <c r="R273" s="4" t="s">
        <v>1481</v>
      </c>
      <c r="S273" s="2" t="e">
        <f t="shared" si="50"/>
        <v>#N/A</v>
      </c>
      <c r="T273" s="2" t="e">
        <f t="shared" si="51"/>
        <v>#N/A</v>
      </c>
      <c r="U273" s="4" t="e">
        <f t="shared" si="52"/>
        <v>#N/A</v>
      </c>
      <c r="V273" s="4" t="e">
        <f t="shared" si="53"/>
        <v>#N/A</v>
      </c>
      <c r="W273" s="4" t="e">
        <f t="shared" si="54"/>
        <v>#N/A</v>
      </c>
      <c r="X273" s="4"/>
      <c r="Y273" s="4"/>
      <c r="Z273" s="4"/>
      <c r="AA273" s="4"/>
      <c r="AC273" s="4" t="s">
        <v>1589</v>
      </c>
      <c r="AD273" t="s">
        <v>912</v>
      </c>
      <c r="AE273" s="3" t="s">
        <v>913</v>
      </c>
      <c r="AF273" t="s">
        <v>19</v>
      </c>
      <c r="AG273">
        <v>31.46012</v>
      </c>
      <c r="AH273">
        <v>-104.841857</v>
      </c>
      <c r="AI273">
        <v>5</v>
      </c>
      <c r="AJ273" t="s">
        <v>917</v>
      </c>
    </row>
    <row r="274" spans="1:36" x14ac:dyDescent="0.3">
      <c r="A274" s="3" t="s">
        <v>1511</v>
      </c>
      <c r="B274" t="s">
        <v>1512</v>
      </c>
      <c r="C274" s="4" t="s">
        <v>15</v>
      </c>
      <c r="D274" s="4" t="s">
        <v>1590</v>
      </c>
      <c r="E274" s="4" t="s">
        <v>1591</v>
      </c>
      <c r="F274" s="4" t="s">
        <v>524</v>
      </c>
      <c r="G274" s="4">
        <v>40.906388</v>
      </c>
      <c r="H274" s="4">
        <v>-101.727861</v>
      </c>
      <c r="I274" s="4" t="s">
        <v>172</v>
      </c>
      <c r="J274" s="4" t="s">
        <v>1592</v>
      </c>
      <c r="K274" s="1" t="s">
        <v>1593</v>
      </c>
      <c r="M274" s="4"/>
      <c r="N274" s="4"/>
      <c r="O274" s="4"/>
      <c r="P274" s="4"/>
      <c r="Q274" s="7">
        <v>54</v>
      </c>
      <c r="R274" s="4" t="s">
        <v>1481</v>
      </c>
      <c r="S274" s="2">
        <f t="shared" si="50"/>
        <v>37</v>
      </c>
      <c r="T274" s="2" t="str">
        <f t="shared" si="51"/>
        <v>$ per head - Great Western</v>
      </c>
      <c r="U274" s="4" t="str">
        <f t="shared" si="52"/>
        <v>WM06</v>
      </c>
      <c r="V274" s="4" t="str">
        <f t="shared" si="53"/>
        <v>YES</v>
      </c>
      <c r="W274" s="4" t="str">
        <f t="shared" si="54"/>
        <v>YES</v>
      </c>
      <c r="X274" s="4"/>
      <c r="Y274" s="4"/>
      <c r="Z274" s="4"/>
      <c r="AA274" s="4"/>
      <c r="AC274" s="4" t="s">
        <v>1594</v>
      </c>
      <c r="AD274" t="s">
        <v>921</v>
      </c>
      <c r="AE274" s="3" t="s">
        <v>922</v>
      </c>
      <c r="AF274" t="s">
        <v>172</v>
      </c>
      <c r="AG274">
        <v>40.739130000000003</v>
      </c>
      <c r="AH274">
        <v>-91.959490000000002</v>
      </c>
      <c r="AI274">
        <v>1000</v>
      </c>
      <c r="AJ274" t="s">
        <v>928</v>
      </c>
    </row>
    <row r="275" spans="1:36" x14ac:dyDescent="0.3">
      <c r="A275" s="3" t="s">
        <v>1516</v>
      </c>
      <c r="B275" t="s">
        <v>1517</v>
      </c>
      <c r="C275" s="4" t="s">
        <v>1595</v>
      </c>
      <c r="D275" s="4" t="s">
        <v>1596</v>
      </c>
      <c r="E275" t="s">
        <v>1538</v>
      </c>
      <c r="F275" t="s">
        <v>800</v>
      </c>
      <c r="G275" s="4">
        <v>44.405132000000002</v>
      </c>
      <c r="H275" s="4">
        <v>-104.379047</v>
      </c>
      <c r="I275" s="4" t="s">
        <v>19</v>
      </c>
      <c r="J275" s="4"/>
      <c r="K275" s="1" t="s">
        <v>1597</v>
      </c>
      <c r="M275" s="4"/>
      <c r="N275" s="4"/>
      <c r="O275" s="4"/>
      <c r="P275" s="4"/>
      <c r="Q275" s="7">
        <v>73</v>
      </c>
      <c r="R275" s="4" t="s">
        <v>1481</v>
      </c>
      <c r="S275" s="2">
        <f t="shared" si="50"/>
        <v>54</v>
      </c>
      <c r="T275" s="2" t="str">
        <f t="shared" si="51"/>
        <v>$ per head - Great Western</v>
      </c>
      <c r="U275" s="4" t="str">
        <f t="shared" si="52"/>
        <v>WM07</v>
      </c>
      <c r="V275" s="4" t="str">
        <f t="shared" si="53"/>
        <v>YES</v>
      </c>
      <c r="W275" s="4" t="str">
        <f t="shared" si="54"/>
        <v>YES</v>
      </c>
      <c r="X275" s="4"/>
      <c r="Y275" s="4"/>
      <c r="Z275" s="4"/>
      <c r="AA275" s="4"/>
      <c r="AC275" s="4" t="s">
        <v>1598</v>
      </c>
      <c r="AD275" t="s">
        <v>932</v>
      </c>
      <c r="AE275" s="3" t="s">
        <v>933</v>
      </c>
      <c r="AF275" t="s">
        <v>19</v>
      </c>
      <c r="AG275">
        <v>33.594783999999997</v>
      </c>
      <c r="AH275">
        <v>-95.103955999999997</v>
      </c>
      <c r="AI275">
        <v>2</v>
      </c>
      <c r="AJ275" t="s">
        <v>937</v>
      </c>
    </row>
    <row r="276" spans="1:36" x14ac:dyDescent="0.3">
      <c r="A276" s="3" t="s">
        <v>1522</v>
      </c>
      <c r="B276" t="s">
        <v>1523</v>
      </c>
      <c r="C276" s="4" t="s">
        <v>1599</v>
      </c>
      <c r="D276" s="4" t="s">
        <v>1600</v>
      </c>
      <c r="E276" t="s">
        <v>1601</v>
      </c>
      <c r="F276" t="s">
        <v>1088</v>
      </c>
      <c r="G276" s="4">
        <v>46.914842999999998</v>
      </c>
      <c r="H276" s="4">
        <v>-103.526748</v>
      </c>
      <c r="I276" s="4" t="s">
        <v>19</v>
      </c>
      <c r="J276" s="4"/>
      <c r="K276" s="1" t="s">
        <v>1015</v>
      </c>
      <c r="M276" s="4"/>
      <c r="N276" s="4"/>
      <c r="O276" s="4"/>
      <c r="P276" s="4"/>
      <c r="Q276" s="7">
        <v>83</v>
      </c>
      <c r="R276" s="4" t="s">
        <v>1481</v>
      </c>
      <c r="S276" s="2">
        <f t="shared" si="50"/>
        <v>73</v>
      </c>
      <c r="T276" s="2" t="str">
        <f t="shared" si="51"/>
        <v>$ per head - Great Western</v>
      </c>
      <c r="U276" s="4" t="str">
        <f t="shared" si="52"/>
        <v>WM08</v>
      </c>
      <c r="V276" s="4" t="str">
        <f t="shared" si="53"/>
        <v>YES</v>
      </c>
      <c r="W276" s="4" t="str">
        <f t="shared" si="54"/>
        <v>YES</v>
      </c>
      <c r="X276" s="4"/>
      <c r="Y276" s="4"/>
      <c r="Z276" s="4"/>
      <c r="AA276" s="4"/>
      <c r="AC276" s="4" t="s">
        <v>1602</v>
      </c>
      <c r="AD276" t="s">
        <v>941</v>
      </c>
      <c r="AE276" s="3" t="s">
        <v>942</v>
      </c>
      <c r="AF276" t="s">
        <v>19</v>
      </c>
      <c r="AG276">
        <v>37.029612999999998</v>
      </c>
      <c r="AH276">
        <v>-94.733894000000006</v>
      </c>
      <c r="AI276">
        <v>32</v>
      </c>
      <c r="AJ276" t="s">
        <v>947</v>
      </c>
    </row>
    <row r="277" spans="1:36" x14ac:dyDescent="0.3">
      <c r="A277" s="3" t="s">
        <v>1528</v>
      </c>
      <c r="B277" t="s">
        <v>1529</v>
      </c>
      <c r="C277" s="4" t="s">
        <v>1603</v>
      </c>
      <c r="D277" s="4" t="s">
        <v>1604</v>
      </c>
      <c r="E277" t="s">
        <v>1605</v>
      </c>
      <c r="F277" t="s">
        <v>1606</v>
      </c>
      <c r="G277" s="4">
        <v>49.245089999999998</v>
      </c>
      <c r="H277" s="4">
        <v>-107.73204800000001</v>
      </c>
      <c r="I277" s="4" t="s">
        <v>19</v>
      </c>
      <c r="J277" s="4"/>
      <c r="K277" s="1" t="s">
        <v>1015</v>
      </c>
      <c r="M277" s="4"/>
      <c r="N277" s="4"/>
      <c r="O277" s="4"/>
      <c r="P277" s="4"/>
      <c r="Q277" s="7">
        <v>98</v>
      </c>
      <c r="R277" s="4" t="s">
        <v>1481</v>
      </c>
      <c r="S277" s="2">
        <f t="shared" si="50"/>
        <v>83</v>
      </c>
      <c r="T277" s="2" t="str">
        <f t="shared" si="51"/>
        <v>$ per head - Great Western</v>
      </c>
      <c r="U277" s="4" t="str">
        <f t="shared" si="52"/>
        <v>WM09</v>
      </c>
      <c r="V277" s="4" t="str">
        <f t="shared" si="53"/>
        <v>YES</v>
      </c>
      <c r="W277" s="4" t="str">
        <f t="shared" si="54"/>
        <v>YES</v>
      </c>
      <c r="X277" s="4"/>
      <c r="Y277" s="4"/>
      <c r="Z277" s="4"/>
      <c r="AA277" s="4"/>
      <c r="AC277" s="4" t="s">
        <v>1607</v>
      </c>
      <c r="AD277" t="s">
        <v>951</v>
      </c>
      <c r="AE277" s="3" t="s">
        <v>952</v>
      </c>
      <c r="AF277" t="s">
        <v>19</v>
      </c>
      <c r="AG277">
        <v>35.804293999999999</v>
      </c>
      <c r="AH277">
        <v>-95.255583999999999</v>
      </c>
      <c r="AI277">
        <v>26</v>
      </c>
      <c r="AJ277" t="s">
        <v>947</v>
      </c>
    </row>
    <row r="278" spans="1:36" x14ac:dyDescent="0.3">
      <c r="A278" s="3" t="s">
        <v>1534</v>
      </c>
      <c r="B278" t="s">
        <v>1535</v>
      </c>
      <c r="C278" s="4" t="s">
        <v>1608</v>
      </c>
      <c r="D278" s="4" t="s">
        <v>1609</v>
      </c>
      <c r="E278" t="s">
        <v>1610</v>
      </c>
      <c r="F278" t="s">
        <v>1606</v>
      </c>
      <c r="G278" s="4">
        <v>50.451377000000001</v>
      </c>
      <c r="H278" s="4">
        <v>-104.641155</v>
      </c>
      <c r="I278" s="4" t="s">
        <v>19</v>
      </c>
      <c r="J278" s="4"/>
      <c r="K278" s="1" t="s">
        <v>1015</v>
      </c>
      <c r="M278" s="4"/>
      <c r="N278" s="4"/>
      <c r="O278" s="4"/>
      <c r="P278" s="4"/>
      <c r="Q278" s="7">
        <v>100</v>
      </c>
      <c r="R278" s="4" t="s">
        <v>1481</v>
      </c>
      <c r="S278" s="2">
        <f t="shared" si="50"/>
        <v>98</v>
      </c>
      <c r="T278" s="2" t="str">
        <f t="shared" si="51"/>
        <v>$ per head - Great Western</v>
      </c>
      <c r="U278" s="4" t="str">
        <f t="shared" si="52"/>
        <v>WM10</v>
      </c>
      <c r="V278" s="4" t="str">
        <f t="shared" si="53"/>
        <v>YES</v>
      </c>
      <c r="W278" s="4" t="str">
        <f t="shared" si="54"/>
        <v>YES</v>
      </c>
      <c r="X278" s="4"/>
      <c r="Y278" s="4"/>
      <c r="Z278" s="4"/>
      <c r="AA278" s="4"/>
      <c r="AC278" s="4" t="s">
        <v>1611</v>
      </c>
      <c r="AD278" t="s">
        <v>960</v>
      </c>
      <c r="AE278" s="3" t="s">
        <v>961</v>
      </c>
      <c r="AF278" t="s">
        <v>172</v>
      </c>
      <c r="AG278">
        <v>37.846501000000004</v>
      </c>
      <c r="AH278">
        <v>-94.716356000000005</v>
      </c>
      <c r="AI278">
        <v>35</v>
      </c>
      <c r="AJ278" t="s">
        <v>947</v>
      </c>
    </row>
    <row r="279" spans="1:36" x14ac:dyDescent="0.3">
      <c r="A279" s="3" t="s">
        <v>1541</v>
      </c>
      <c r="B279" t="s">
        <v>1542</v>
      </c>
      <c r="C279" s="4" t="s">
        <v>1612</v>
      </c>
      <c r="D279" s="4" t="s">
        <v>1613</v>
      </c>
      <c r="E279" s="4" t="s">
        <v>1614</v>
      </c>
      <c r="F279" s="4" t="s">
        <v>96</v>
      </c>
      <c r="G279" s="4">
        <v>33.591616000000002</v>
      </c>
      <c r="H279" s="4">
        <v>-101.88393600000001</v>
      </c>
      <c r="I279" s="4" t="s">
        <v>172</v>
      </c>
      <c r="J279" s="4"/>
      <c r="K279" s="1" t="s">
        <v>1615</v>
      </c>
      <c r="M279" s="4"/>
      <c r="N279" s="4"/>
      <c r="O279" s="4"/>
      <c r="P279" s="4"/>
      <c r="Q279" s="7">
        <v>27</v>
      </c>
      <c r="R279" s="4" t="s">
        <v>1481</v>
      </c>
      <c r="S279" s="2">
        <f t="shared" si="50"/>
        <v>100</v>
      </c>
      <c r="T279" s="2" t="str">
        <f t="shared" si="51"/>
        <v>$ per head - Great Western</v>
      </c>
      <c r="U279" s="4" t="str">
        <f t="shared" si="52"/>
        <v>WM11</v>
      </c>
      <c r="V279" s="4" t="str">
        <f t="shared" si="53"/>
        <v>YES</v>
      </c>
      <c r="W279" s="4" t="str">
        <f t="shared" si="54"/>
        <v>YES</v>
      </c>
      <c r="X279" s="4"/>
      <c r="Y279" s="4"/>
      <c r="Z279" s="4"/>
      <c r="AA279" s="4"/>
      <c r="AC279" s="4" t="s">
        <v>1616</v>
      </c>
      <c r="AD279" t="s">
        <v>970</v>
      </c>
      <c r="AE279" s="3" t="s">
        <v>971</v>
      </c>
      <c r="AF279" t="s">
        <v>172</v>
      </c>
      <c r="AG279">
        <v>39.094658000000003</v>
      </c>
      <c r="AH279">
        <v>-94.604830000000007</v>
      </c>
      <c r="AI279">
        <v>41</v>
      </c>
      <c r="AJ279" t="s">
        <v>947</v>
      </c>
    </row>
    <row r="280" spans="1:36" x14ac:dyDescent="0.3">
      <c r="A280" s="3" t="s">
        <v>1617</v>
      </c>
      <c r="B280" t="s">
        <v>1618</v>
      </c>
      <c r="C280" s="4" t="s">
        <v>1619</v>
      </c>
      <c r="D280" s="4" t="s">
        <v>1620</v>
      </c>
      <c r="E280" s="4" t="s">
        <v>407</v>
      </c>
      <c r="F280" s="4" t="s">
        <v>96</v>
      </c>
      <c r="G280" s="4">
        <v>32.346145999999997</v>
      </c>
      <c r="H280" s="4">
        <v>-97.386272000000005</v>
      </c>
      <c r="I280" s="4" t="s">
        <v>1621</v>
      </c>
      <c r="J280" s="4"/>
      <c r="K280" s="1" t="s">
        <v>1622</v>
      </c>
      <c r="M280" s="4"/>
      <c r="N280" s="4"/>
      <c r="O280" s="4"/>
      <c r="P280" s="4"/>
      <c r="Q280" s="7">
        <v>2</v>
      </c>
      <c r="R280" s="4" t="s">
        <v>1623</v>
      </c>
      <c r="S280" s="2">
        <f t="shared" si="50"/>
        <v>27</v>
      </c>
      <c r="T280" s="2" t="str">
        <f t="shared" si="51"/>
        <v>$ per head - Great Western</v>
      </c>
      <c r="U280" s="4" t="str">
        <f t="shared" si="52"/>
        <v>WM12</v>
      </c>
      <c r="V280" s="4" t="str">
        <f t="shared" si="53"/>
        <v>YES</v>
      </c>
      <c r="W280" s="4" t="str">
        <f t="shared" si="54"/>
        <v>YES</v>
      </c>
      <c r="X280" s="4"/>
      <c r="Y280" s="4"/>
      <c r="Z280" s="4"/>
      <c r="AA280" s="4"/>
      <c r="AC280" s="4" t="s">
        <v>1624</v>
      </c>
      <c r="AD280" t="s">
        <v>979</v>
      </c>
      <c r="AE280" s="3" t="s">
        <v>980</v>
      </c>
      <c r="AF280" t="s">
        <v>172</v>
      </c>
      <c r="AG280">
        <v>39.720320000000001</v>
      </c>
      <c r="AH280">
        <v>-94.869454000000005</v>
      </c>
      <c r="AI280">
        <v>44</v>
      </c>
      <c r="AJ280" t="s">
        <v>947</v>
      </c>
    </row>
    <row r="281" spans="1:36" x14ac:dyDescent="0.3">
      <c r="A281" s="3" t="s">
        <v>1625</v>
      </c>
      <c r="B281" t="s">
        <v>1626</v>
      </c>
      <c r="C281" s="4" t="s">
        <v>1627</v>
      </c>
      <c r="D281" s="4" t="s">
        <v>1628</v>
      </c>
      <c r="E281" s="4" t="s">
        <v>1629</v>
      </c>
      <c r="F281" s="4" t="s">
        <v>96</v>
      </c>
      <c r="G281" s="4">
        <v>31.286116</v>
      </c>
      <c r="H281" s="4">
        <v>-97.368105999999997</v>
      </c>
      <c r="I281" s="4" t="s">
        <v>2172</v>
      </c>
      <c r="J281" s="4"/>
      <c r="K281" s="1" t="s">
        <v>1631</v>
      </c>
      <c r="M281" s="4"/>
      <c r="N281" s="4"/>
      <c r="O281" s="4"/>
      <c r="P281" s="4"/>
      <c r="Q281" s="2" t="s">
        <v>1632</v>
      </c>
      <c r="R281" s="4" t="s">
        <v>1633</v>
      </c>
      <c r="S281" s="2">
        <f t="shared" si="50"/>
        <v>1</v>
      </c>
      <c r="T281" s="2" t="str">
        <f t="shared" si="51"/>
        <v>$1 extra off for each meal bonus</v>
      </c>
      <c r="U281" s="4" t="str">
        <f t="shared" si="52"/>
        <v>YG01</v>
      </c>
      <c r="V281" s="4" t="str">
        <f t="shared" si="53"/>
        <v>YES</v>
      </c>
      <c r="W281" s="4" t="str">
        <f t="shared" si="54"/>
        <v>YES</v>
      </c>
      <c r="X281" s="4"/>
      <c r="Y281" s="4"/>
      <c r="Z281" s="4"/>
      <c r="AA281" s="4"/>
      <c r="AC281" s="4" t="s">
        <v>1634</v>
      </c>
      <c r="AD281" t="s">
        <v>988</v>
      </c>
      <c r="AE281" s="3" t="s">
        <v>989</v>
      </c>
      <c r="AF281" t="s">
        <v>19</v>
      </c>
      <c r="AG281">
        <v>33.882491999999999</v>
      </c>
      <c r="AH281">
        <v>-96.63382</v>
      </c>
      <c r="AI281">
        <v>16</v>
      </c>
      <c r="AJ281" t="s">
        <v>947</v>
      </c>
    </row>
    <row r="282" spans="1:36" x14ac:dyDescent="0.3">
      <c r="A282" t="s">
        <v>1635</v>
      </c>
      <c r="B282" t="s">
        <v>1636</v>
      </c>
      <c r="C282" s="4" t="s">
        <v>155</v>
      </c>
      <c r="D282" s="4" t="s">
        <v>1637</v>
      </c>
      <c r="E282" t="s">
        <v>157</v>
      </c>
      <c r="F282" t="s">
        <v>96</v>
      </c>
      <c r="G282">
        <v>32.789045000000002</v>
      </c>
      <c r="H282">
        <v>-97.346524000000002</v>
      </c>
      <c r="I282" t="s">
        <v>1638</v>
      </c>
      <c r="K282" s="1" t="s">
        <v>1639</v>
      </c>
      <c r="Q282" s="7">
        <v>5</v>
      </c>
      <c r="R282" t="s">
        <v>1640</v>
      </c>
      <c r="S282" s="2" t="e">
        <f>VLOOKUP(#REF!,$AD$2:$AJ$293,6,FALSE)</f>
        <v>#REF!</v>
      </c>
      <c r="T282" s="2" t="e">
        <f>VLOOKUP(#REF!,$AD$2:$AJ$293,7,FALSE)</f>
        <v>#REF!</v>
      </c>
      <c r="U282" s="4" t="e">
        <f>VLOOKUP(#REF!,$AD$2:$AJ$293,1,FALSE)</f>
        <v>#REF!</v>
      </c>
      <c r="V282" s="4" t="e">
        <f>IF((VLOOKUP(U282,$AD$2:$AJ$293,4,FALSE))=#REF!,"YES","NO")</f>
        <v>#REF!</v>
      </c>
      <c r="W282" s="4" t="e">
        <f>IF((VLOOKUP(U282,$AD$2:$AJ$293,5,FALSE))=#REF!,"YES","NO")</f>
        <v>#REF!</v>
      </c>
      <c r="X282" s="4"/>
      <c r="Y282" s="4"/>
      <c r="Z282" s="4"/>
      <c r="AA282" s="4"/>
      <c r="AC282" s="4" t="s">
        <v>1641</v>
      </c>
      <c r="AD282" t="s">
        <v>997</v>
      </c>
      <c r="AE282" s="3" t="s">
        <v>998</v>
      </c>
      <c r="AF282" t="s">
        <v>172</v>
      </c>
      <c r="AG282">
        <v>38.697946000000002</v>
      </c>
      <c r="AH282">
        <v>-93.251191000000006</v>
      </c>
      <c r="AI282">
        <v>41</v>
      </c>
      <c r="AJ282" t="s">
        <v>947</v>
      </c>
    </row>
    <row r="283" spans="1:36" x14ac:dyDescent="0.3">
      <c r="A283" t="s">
        <v>1642</v>
      </c>
      <c r="B283" t="s">
        <v>1643</v>
      </c>
      <c r="C283" s="4" t="s">
        <v>1644</v>
      </c>
      <c r="D283" t="s">
        <v>1645</v>
      </c>
      <c r="E283" t="s">
        <v>1646</v>
      </c>
      <c r="F283" t="s">
        <v>96</v>
      </c>
      <c r="G283">
        <v>30.610056</v>
      </c>
      <c r="H283">
        <v>-96.372495999999998</v>
      </c>
      <c r="I283" t="s">
        <v>2173</v>
      </c>
      <c r="K283" s="1" t="s">
        <v>1647</v>
      </c>
      <c r="Q283" s="2" t="s">
        <v>1632</v>
      </c>
      <c r="R283" t="s">
        <v>1633</v>
      </c>
      <c r="S283" s="2">
        <f>VLOOKUP(A282,$AD$2:$AJ$293,6,FALSE)</f>
        <v>5</v>
      </c>
      <c r="T283" s="2" t="str">
        <f>VLOOKUP(A282,$AD$2:$AJ$293,7,FALSE)</f>
        <v>$5 extra per head - for all trails</v>
      </c>
      <c r="U283" s="4" t="str">
        <f>VLOOKUP(A282,$AD$2:$AJ$293,1,FALSE)</f>
        <v>YFWS</v>
      </c>
      <c r="V283" s="4" t="str">
        <f>IF((VLOOKUP(U283,$AD$2:$AJ$293,4,FALSE))=G282,"YES","NO")</f>
        <v>YES</v>
      </c>
      <c r="W283" s="4" t="str">
        <f>IF((VLOOKUP(U283,$AD$2:$AJ$293,5,FALSE))=H282,"YES","NO")</f>
        <v>YES</v>
      </c>
      <c r="AD283" t="s">
        <v>1648</v>
      </c>
      <c r="AE283" s="3" t="s">
        <v>1649</v>
      </c>
      <c r="AF283" t="s">
        <v>1650</v>
      </c>
      <c r="AI283">
        <v>3</v>
      </c>
      <c r="AJ283" t="s">
        <v>1651</v>
      </c>
    </row>
    <row r="284" spans="1:36" x14ac:dyDescent="0.3">
      <c r="A284" t="s">
        <v>1652</v>
      </c>
      <c r="B284" t="s">
        <v>1653</v>
      </c>
      <c r="C284" t="s">
        <v>1654</v>
      </c>
      <c r="I284" t="s">
        <v>1655</v>
      </c>
      <c r="K284" s="1" t="s">
        <v>1656</v>
      </c>
      <c r="Q284" s="2">
        <v>0.5</v>
      </c>
      <c r="R284" t="s">
        <v>1657</v>
      </c>
      <c r="S284" s="2" t="e">
        <f>VLOOKUP(A283,$AD$2:$AJ$293,6,FALSE)</f>
        <v>#N/A</v>
      </c>
      <c r="T284" s="2" t="e">
        <f>VLOOKUP(A283,$AD$2:$AJ$293,7,FALSE)</f>
        <v>#N/A</v>
      </c>
      <c r="U284" s="4" t="e">
        <f>VLOOKUP(A283,$AD$2:$AJ$293,1,FALSE)</f>
        <v>#N/A</v>
      </c>
      <c r="V284" s="4" t="e">
        <f>IF((VLOOKUP(U284,$AD$2:$AJ$293,4,FALSE))=G283,"YES","NO")</f>
        <v>#N/A</v>
      </c>
      <c r="W284" s="4" t="e">
        <f>IF((VLOOKUP(U284,$AD$2:$AJ$293,5,FALSE))=H283,"YES","NO")</f>
        <v>#N/A</v>
      </c>
      <c r="X284" s="4"/>
      <c r="Y284" s="4"/>
      <c r="Z284" s="4"/>
      <c r="AA284" s="4"/>
      <c r="AC284" s="4" t="s">
        <v>1658</v>
      </c>
      <c r="AD284" t="s">
        <v>1006</v>
      </c>
      <c r="AE284" s="3" t="s">
        <v>1007</v>
      </c>
      <c r="AF284" t="s">
        <v>19</v>
      </c>
      <c r="AG284">
        <v>41.818609000000002</v>
      </c>
      <c r="AH284">
        <v>-87.648495999999994</v>
      </c>
      <c r="AI284">
        <v>63</v>
      </c>
      <c r="AJ284" t="s">
        <v>947</v>
      </c>
    </row>
    <row r="285" spans="1:36" x14ac:dyDescent="0.3">
      <c r="A285" t="s">
        <v>1659</v>
      </c>
      <c r="B285" t="s">
        <v>1660</v>
      </c>
      <c r="C285" t="s">
        <v>1661</v>
      </c>
      <c r="I285" t="s">
        <v>1655</v>
      </c>
      <c r="K285" s="1" t="s">
        <v>1662</v>
      </c>
      <c r="Q285" s="12">
        <v>10</v>
      </c>
      <c r="R285" t="s">
        <v>1663</v>
      </c>
      <c r="S285" s="2">
        <f>VLOOKUP(A284,$AD$2:$AJ$293,6,FALSE)</f>
        <v>0.5</v>
      </c>
      <c r="T285" s="2" t="str">
        <f>VLOOKUP(A284,$AD$2:$AJ$293,7,FALSE)</f>
        <v>Decrease mileage penalty by 50%</v>
      </c>
      <c r="U285" s="4" t="str">
        <f>VLOOKUP(A284,$AD$2:$AJ$293,1,FALSE)</f>
        <v>YEBS</v>
      </c>
      <c r="V285" s="4" t="str">
        <f>IF((VLOOKUP(U285,$AD$2:$AJ$293,4,FALSE))=G284,"YES","NO")</f>
        <v>YES</v>
      </c>
      <c r="W285" s="4" t="str">
        <f>IF((VLOOKUP(U285,$AD$2:$AJ$293,5,FALSE))=H284,"YES","NO")</f>
        <v>YES</v>
      </c>
      <c r="X285" s="4"/>
      <c r="Y285" s="4"/>
      <c r="Z285" s="4"/>
      <c r="AA285" s="4"/>
      <c r="AC285" s="4" t="s">
        <v>1664</v>
      </c>
      <c r="AD285" t="s">
        <v>1617</v>
      </c>
      <c r="AE285" s="3" t="s">
        <v>1618</v>
      </c>
      <c r="AF285" t="s">
        <v>1621</v>
      </c>
      <c r="AG285">
        <v>32.346145999999997</v>
      </c>
      <c r="AH285">
        <v>-97.386272000000005</v>
      </c>
      <c r="AI285">
        <v>1</v>
      </c>
      <c r="AJ285" t="s">
        <v>1623</v>
      </c>
    </row>
    <row r="286" spans="1:36" x14ac:dyDescent="0.3">
      <c r="A286" t="s">
        <v>1665</v>
      </c>
      <c r="B286" t="s">
        <v>1666</v>
      </c>
      <c r="C286" t="s">
        <v>1661</v>
      </c>
      <c r="I286" t="s">
        <v>1655</v>
      </c>
      <c r="K286" s="1" t="s">
        <v>1667</v>
      </c>
      <c r="Q286" s="12">
        <v>10</v>
      </c>
      <c r="R286" t="s">
        <v>1663</v>
      </c>
      <c r="S286" s="2">
        <f>VLOOKUP(A285,$AD$2:$AJ$293,6,FALSE)</f>
        <v>10</v>
      </c>
      <c r="T286" s="2" t="str">
        <f>VLOOKUP(A285,$AD$2:$AJ$293,7,FALSE)</f>
        <v>Decrease mileage penalty by amount shown (taken before YEBS)</v>
      </c>
      <c r="U286" s="4" t="str">
        <f>VLOOKUP(A285,$AD$2:$AJ$293,1,FALSE)</f>
        <v>YSPT</v>
      </c>
      <c r="V286" s="4" t="str">
        <f>IF((VLOOKUP(U286,$AD$2:$AJ$293,4,FALSE))=G285,"YES","NO")</f>
        <v>YES</v>
      </c>
      <c r="W286" s="4" t="str">
        <f>IF((VLOOKUP(U286,$AD$2:$AJ$293,5,FALSE))=H285,"YES","NO")</f>
        <v>YES</v>
      </c>
      <c r="X286" s="4"/>
      <c r="Y286" s="4"/>
      <c r="Z286" s="4"/>
      <c r="AA286" s="4"/>
      <c r="AC286" s="4" t="s">
        <v>1668</v>
      </c>
      <c r="AD286" t="s">
        <v>1625</v>
      </c>
      <c r="AE286" s="3" t="s">
        <v>1626</v>
      </c>
      <c r="AF286" t="s">
        <v>1630</v>
      </c>
      <c r="AG286">
        <v>31.286116</v>
      </c>
      <c r="AH286">
        <v>-97.368105999999997</v>
      </c>
      <c r="AI286" t="s">
        <v>1632</v>
      </c>
      <c r="AJ286" t="s">
        <v>1633</v>
      </c>
    </row>
    <row r="287" spans="1:36" x14ac:dyDescent="0.3">
      <c r="A287" t="s">
        <v>1669</v>
      </c>
      <c r="B287" t="s">
        <v>1671</v>
      </c>
      <c r="I287" t="s">
        <v>1672</v>
      </c>
      <c r="K287" s="1" t="s">
        <v>1670</v>
      </c>
      <c r="Q287" s="7">
        <v>3</v>
      </c>
      <c r="R287" t="s">
        <v>1651</v>
      </c>
      <c r="S287" s="2" t="e">
        <f>VLOOKUP(#REF!,$AD$2:$AJ$293,6,FALSE)</f>
        <v>#REF!</v>
      </c>
      <c r="T287" s="2" t="e">
        <f>VLOOKUP(#REF!,$AD$2:$AJ$293,7,FALSE)</f>
        <v>#REF!</v>
      </c>
      <c r="U287" s="4" t="e">
        <f>VLOOKUP(#REF!,$AD$2:$AJ$293,1,FALSE)</f>
        <v>#REF!</v>
      </c>
      <c r="V287" s="4" t="e">
        <f>IF((VLOOKUP(U287,$AD$2:$AJ$293,4,FALSE))=#REF!,"YES","NO")</f>
        <v>#REF!</v>
      </c>
      <c r="W287" s="4" t="e">
        <f>IF((VLOOKUP(U287,$AD$2:$AJ$293,5,FALSE))=#REF!,"YES","NO")</f>
        <v>#REF!</v>
      </c>
      <c r="AD287" t="s">
        <v>1673</v>
      </c>
      <c r="AE287" s="3" t="s">
        <v>1674</v>
      </c>
      <c r="AF287" t="s">
        <v>1675</v>
      </c>
      <c r="AI287">
        <v>3</v>
      </c>
      <c r="AJ287" t="s">
        <v>1651</v>
      </c>
    </row>
    <row r="288" spans="1:36" x14ac:dyDescent="0.3">
      <c r="A288" t="s">
        <v>1648</v>
      </c>
      <c r="B288" t="s">
        <v>1674</v>
      </c>
      <c r="I288" t="s">
        <v>1675</v>
      </c>
      <c r="K288" s="1" t="s">
        <v>1670</v>
      </c>
      <c r="Q288" s="7">
        <v>3</v>
      </c>
      <c r="R288" t="s">
        <v>1651</v>
      </c>
      <c r="S288" s="2" t="e">
        <f>VLOOKUP(A287,$AD$2:$AJ$293,6,FALSE)</f>
        <v>#N/A</v>
      </c>
      <c r="T288" s="2" t="e">
        <f>VLOOKUP(A287,$AD$2:$AJ$293,7,FALSE)</f>
        <v>#N/A</v>
      </c>
      <c r="U288" s="4" t="e">
        <f>VLOOKUP(A287,$AD$2:$AJ$293,1,FALSE)</f>
        <v>#N/A</v>
      </c>
      <c r="V288" s="4" t="e">
        <f>IF((VLOOKUP(U288,$AD$2:$AJ$293,4,FALSE))=G287,"YES","NO")</f>
        <v>#N/A</v>
      </c>
      <c r="W288" s="4" t="e">
        <f>IF((VLOOKUP(U288,$AD$2:$AJ$293,5,FALSE))=H287,"YES","NO")</f>
        <v>#N/A</v>
      </c>
      <c r="AD288" t="s">
        <v>1676</v>
      </c>
      <c r="AE288" s="3" t="s">
        <v>1677</v>
      </c>
      <c r="AF288" t="s">
        <v>1678</v>
      </c>
      <c r="AI288">
        <v>1</v>
      </c>
      <c r="AJ288" t="s">
        <v>1679</v>
      </c>
    </row>
    <row r="289" spans="1:36" x14ac:dyDescent="0.3">
      <c r="A289" t="s">
        <v>1676</v>
      </c>
      <c r="B289" t="s">
        <v>1677</v>
      </c>
      <c r="I289" t="s">
        <v>2174</v>
      </c>
      <c r="K289" s="1" t="s">
        <v>1680</v>
      </c>
      <c r="Q289" s="7">
        <v>75</v>
      </c>
      <c r="R289" t="s">
        <v>2145</v>
      </c>
      <c r="S289" s="2">
        <f>VLOOKUP(A288,$AD$2:$AJ$293,6,FALSE)</f>
        <v>3</v>
      </c>
      <c r="T289" s="2" t="str">
        <f>VLOOKUP(A288,$AD$2:$AJ$293,7,FALSE)</f>
        <v>$ off per mile on mileage penalty</v>
      </c>
      <c r="U289" s="4" t="str">
        <f>VLOOKUP(A288,$AD$2:$AJ$293,1,FALSE)</f>
        <v>GRB2</v>
      </c>
      <c r="V289" s="4" t="str">
        <f>IF((VLOOKUP(U289,$AD$2:$AJ$293,4,FALSE))=G288,"YES","NO")</f>
        <v>YES</v>
      </c>
      <c r="W289" s="4" t="str">
        <f>IF((VLOOKUP(U289,$AD$2:$AJ$293,5,FALSE))=H288,"YES","NO")</f>
        <v>YES</v>
      </c>
      <c r="AD289" t="s">
        <v>1681</v>
      </c>
      <c r="AE289" s="3" t="s">
        <v>1682</v>
      </c>
      <c r="AF289" t="s">
        <v>1683</v>
      </c>
      <c r="AI289">
        <v>1</v>
      </c>
      <c r="AJ289" t="s">
        <v>1679</v>
      </c>
    </row>
    <row r="290" spans="1:36" x14ac:dyDescent="0.3">
      <c r="S290" s="2" t="e">
        <f>VLOOKUP(#REF!,$AD$2:$AJ$293,6,FALSE)</f>
        <v>#REF!</v>
      </c>
      <c r="T290" s="2" t="e">
        <f>VLOOKUP(#REF!,$AD$2:$AJ$293,7,FALSE)</f>
        <v>#REF!</v>
      </c>
      <c r="U290" s="4" t="e">
        <f>VLOOKUP(#REF!,$AD$2:$AJ$293,1,FALSE)</f>
        <v>#REF!</v>
      </c>
      <c r="V290" s="4" t="e">
        <f>IF((VLOOKUP(U290,$AD$2:$AJ$293,4,FALSE))=#REF!,"YES","NO")</f>
        <v>#REF!</v>
      </c>
      <c r="W290" s="4" t="e">
        <f>IF((VLOOKUP(U290,$AD$2:$AJ$293,5,FALSE))=#REF!,"YES","NO")</f>
        <v>#REF!</v>
      </c>
      <c r="AD290" t="s">
        <v>1652</v>
      </c>
      <c r="AE290" s="3" t="s">
        <v>1653</v>
      </c>
      <c r="AF290" t="s">
        <v>1654</v>
      </c>
      <c r="AI290">
        <v>0.5</v>
      </c>
      <c r="AJ290" s="10" t="s">
        <v>1657</v>
      </c>
    </row>
    <row r="291" spans="1:36" x14ac:dyDescent="0.3">
      <c r="AD291" t="s">
        <v>1659</v>
      </c>
      <c r="AE291" s="3" t="s">
        <v>1660</v>
      </c>
      <c r="AF291" t="s">
        <v>1661</v>
      </c>
      <c r="AI291">
        <v>10</v>
      </c>
      <c r="AJ291" s="11" t="s">
        <v>1663</v>
      </c>
    </row>
    <row r="292" spans="1:36" x14ac:dyDescent="0.3">
      <c r="AD292" t="s">
        <v>1665</v>
      </c>
      <c r="AE292" s="3" t="s">
        <v>1666</v>
      </c>
      <c r="AF292" t="s">
        <v>1661</v>
      </c>
      <c r="AI292">
        <v>10</v>
      </c>
      <c r="AJ292" s="11" t="s">
        <v>1663</v>
      </c>
    </row>
    <row r="293" spans="1:36" x14ac:dyDescent="0.3">
      <c r="AD293" t="s">
        <v>1635</v>
      </c>
      <c r="AE293" s="3" t="s">
        <v>1636</v>
      </c>
      <c r="AF293" t="s">
        <v>1638</v>
      </c>
      <c r="AG293">
        <v>32.789045000000002</v>
      </c>
      <c r="AH293">
        <v>-97.346524000000002</v>
      </c>
      <c r="AI293">
        <v>5</v>
      </c>
      <c r="AJ293" s="11" t="s">
        <v>1640</v>
      </c>
    </row>
  </sheetData>
  <sortState xmlns:xlrd2="http://schemas.microsoft.com/office/spreadsheetml/2017/richdata2" ref="A2:R279">
    <sortCondition ref="A2:A27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3"/>
  <sheetViews>
    <sheetView topLeftCell="A67" workbookViewId="0">
      <selection activeCell="A98" sqref="A98"/>
    </sheetView>
  </sheetViews>
  <sheetFormatPr defaultRowHeight="14.4" x14ac:dyDescent="0.3"/>
  <cols>
    <col min="1" max="1" width="46" customWidth="1"/>
    <col min="2" max="2" width="29.44140625" customWidth="1"/>
    <col min="3" max="4" width="20.6640625" style="4" customWidth="1"/>
  </cols>
  <sheetData>
    <row r="1" spans="1:4" x14ac:dyDescent="0.3">
      <c r="A1" t="s">
        <v>1684</v>
      </c>
      <c r="B1" t="s">
        <v>1685</v>
      </c>
      <c r="C1" s="4" t="s">
        <v>6</v>
      </c>
      <c r="D1" s="4" t="s">
        <v>7</v>
      </c>
    </row>
    <row r="2" spans="1:4" x14ac:dyDescent="0.3">
      <c r="A2" t="s">
        <v>1686</v>
      </c>
      <c r="B2" t="s">
        <v>1687</v>
      </c>
      <c r="C2" s="4">
        <v>34.380732999999999</v>
      </c>
      <c r="D2" s="4">
        <v>-97.912415999999993</v>
      </c>
    </row>
    <row r="3" spans="1:4" x14ac:dyDescent="0.3">
      <c r="A3" t="s">
        <v>1688</v>
      </c>
      <c r="B3" t="s">
        <v>1687</v>
      </c>
      <c r="C3" s="4">
        <v>34.376399999999997</v>
      </c>
      <c r="D3" s="4">
        <v>-97.919116000000002</v>
      </c>
    </row>
    <row r="4" spans="1:4" x14ac:dyDescent="0.3">
      <c r="A4" t="s">
        <v>1689</v>
      </c>
      <c r="B4" t="s">
        <v>1690</v>
      </c>
      <c r="C4" s="4">
        <v>34.347366000000001</v>
      </c>
      <c r="D4" s="4">
        <v>-97.926816000000002</v>
      </c>
    </row>
    <row r="5" spans="1:4" x14ac:dyDescent="0.3">
      <c r="A5" t="s">
        <v>1691</v>
      </c>
      <c r="B5" t="s">
        <v>1692</v>
      </c>
      <c r="C5" s="4">
        <v>34.667180999999999</v>
      </c>
      <c r="D5" s="4">
        <v>-97.950536</v>
      </c>
    </row>
    <row r="6" spans="1:4" x14ac:dyDescent="0.3">
      <c r="A6" t="s">
        <v>1693</v>
      </c>
      <c r="B6" t="s">
        <v>1694</v>
      </c>
      <c r="C6" s="4">
        <v>34.681773</v>
      </c>
      <c r="D6" s="4">
        <v>-97.944771000000003</v>
      </c>
    </row>
    <row r="7" spans="1:4" x14ac:dyDescent="0.3">
      <c r="A7" t="s">
        <v>1695</v>
      </c>
      <c r="B7" t="s">
        <v>1696</v>
      </c>
      <c r="C7" s="4">
        <v>34.638168999999998</v>
      </c>
      <c r="D7" s="4">
        <v>-97.953395999999998</v>
      </c>
    </row>
    <row r="8" spans="1:4" x14ac:dyDescent="0.3">
      <c r="A8" t="s">
        <v>1697</v>
      </c>
      <c r="B8" t="s">
        <v>1698</v>
      </c>
      <c r="C8" s="4">
        <v>34.521802999999998</v>
      </c>
      <c r="D8" s="4">
        <v>-97.957960999999997</v>
      </c>
    </row>
    <row r="9" spans="1:4" x14ac:dyDescent="0.3">
      <c r="A9" t="s">
        <v>1699</v>
      </c>
      <c r="B9" t="s">
        <v>1700</v>
      </c>
      <c r="C9" s="4">
        <v>34.527043999999997</v>
      </c>
      <c r="D9" s="4">
        <v>-97.967095</v>
      </c>
    </row>
    <row r="10" spans="1:4" x14ac:dyDescent="0.3">
      <c r="A10" t="s">
        <v>1701</v>
      </c>
      <c r="B10" t="s">
        <v>1700</v>
      </c>
      <c r="C10" s="4">
        <v>34.536256999999999</v>
      </c>
      <c r="D10" s="4">
        <v>-97.990409999999997</v>
      </c>
    </row>
    <row r="11" spans="1:4" x14ac:dyDescent="0.3">
      <c r="A11" t="s">
        <v>1702</v>
      </c>
      <c r="B11" t="s">
        <v>1700</v>
      </c>
      <c r="C11" s="4">
        <v>34.541944999999998</v>
      </c>
      <c r="D11" s="4">
        <v>-97.999851000000007</v>
      </c>
    </row>
    <row r="12" spans="1:4" x14ac:dyDescent="0.3">
      <c r="A12" t="s">
        <v>1703</v>
      </c>
      <c r="B12" t="s">
        <v>1704</v>
      </c>
      <c r="C12" s="4">
        <v>34.550727999999999</v>
      </c>
      <c r="D12" s="4">
        <v>-98.008621000000005</v>
      </c>
    </row>
    <row r="13" spans="1:4" x14ac:dyDescent="0.3">
      <c r="A13" t="s">
        <v>1705</v>
      </c>
      <c r="B13" t="s">
        <v>1706</v>
      </c>
      <c r="C13" s="4">
        <v>34.565280999999999</v>
      </c>
      <c r="D13" s="4">
        <v>-98.019976999999997</v>
      </c>
    </row>
    <row r="14" spans="1:4" x14ac:dyDescent="0.3">
      <c r="A14" t="s">
        <v>1707</v>
      </c>
      <c r="B14" t="s">
        <v>1708</v>
      </c>
      <c r="C14" s="4">
        <v>34.567199000000002</v>
      </c>
      <c r="D14" s="4">
        <v>-98.019492999999997</v>
      </c>
    </row>
    <row r="15" spans="1:4" x14ac:dyDescent="0.3">
      <c r="A15" t="s">
        <v>1709</v>
      </c>
      <c r="B15" t="s">
        <v>1710</v>
      </c>
      <c r="C15" s="4">
        <v>34.579782000000002</v>
      </c>
      <c r="D15" s="4">
        <v>-98.014990999999995</v>
      </c>
    </row>
    <row r="16" spans="1:4" x14ac:dyDescent="0.3">
      <c r="A16" t="s">
        <v>1711</v>
      </c>
      <c r="B16" t="s">
        <v>1712</v>
      </c>
      <c r="C16" s="4">
        <v>34.594942000000003</v>
      </c>
      <c r="D16" s="4">
        <v>-98.004481999999996</v>
      </c>
    </row>
    <row r="17" spans="1:4" x14ac:dyDescent="0.3">
      <c r="A17" t="s">
        <v>1713</v>
      </c>
      <c r="B17" t="s">
        <v>1714</v>
      </c>
      <c r="C17" s="4">
        <v>34.508270000000003</v>
      </c>
      <c r="D17" s="4">
        <v>-97.931867999999994</v>
      </c>
    </row>
    <row r="18" spans="1:4" x14ac:dyDescent="0.3">
      <c r="A18" t="s">
        <v>1715</v>
      </c>
      <c r="B18" t="s">
        <v>1700</v>
      </c>
      <c r="C18" s="4">
        <v>34.507199999999997</v>
      </c>
      <c r="D18" s="4">
        <v>-97.926338000000001</v>
      </c>
    </row>
    <row r="19" spans="1:4" x14ac:dyDescent="0.3">
      <c r="A19" t="s">
        <v>1716</v>
      </c>
      <c r="B19" t="s">
        <v>1700</v>
      </c>
      <c r="C19" s="4">
        <v>34.502333</v>
      </c>
      <c r="D19" s="4">
        <v>-97.912467000000007</v>
      </c>
    </row>
    <row r="20" spans="1:4" x14ac:dyDescent="0.3">
      <c r="A20" t="s">
        <v>1717</v>
      </c>
      <c r="B20" t="s">
        <v>1718</v>
      </c>
      <c r="C20" s="4">
        <v>34.492697</v>
      </c>
      <c r="D20" s="4">
        <v>-97.897945000000007</v>
      </c>
    </row>
    <row r="21" spans="1:4" x14ac:dyDescent="0.3">
      <c r="A21" t="s">
        <v>1719</v>
      </c>
      <c r="B21" t="s">
        <v>1700</v>
      </c>
      <c r="C21" s="4">
        <v>34.481915999999998</v>
      </c>
      <c r="D21" s="4">
        <v>-97.894915999999995</v>
      </c>
    </row>
    <row r="22" spans="1:4" x14ac:dyDescent="0.3">
      <c r="A22" t="s">
        <v>1720</v>
      </c>
      <c r="B22" t="s">
        <v>1700</v>
      </c>
      <c r="C22" s="4">
        <v>34.463541999999997</v>
      </c>
      <c r="D22" s="4">
        <v>-97.891586000000004</v>
      </c>
    </row>
    <row r="23" spans="1:4" x14ac:dyDescent="0.3">
      <c r="A23" t="s">
        <v>1721</v>
      </c>
      <c r="B23" t="s">
        <v>1700</v>
      </c>
      <c r="C23" s="4">
        <v>34.449115999999997</v>
      </c>
      <c r="D23" s="4">
        <v>-97.888632999999999</v>
      </c>
    </row>
    <row r="24" spans="1:4" x14ac:dyDescent="0.3">
      <c r="A24" t="s">
        <v>1722</v>
      </c>
      <c r="B24" t="s">
        <v>1723</v>
      </c>
      <c r="C24" s="4">
        <v>34.434516000000002</v>
      </c>
      <c r="D24" s="4">
        <v>-97.887900000000002</v>
      </c>
    </row>
    <row r="25" spans="1:4" x14ac:dyDescent="0.3">
      <c r="A25" t="s">
        <v>1724</v>
      </c>
      <c r="B25" t="s">
        <v>1725</v>
      </c>
      <c r="C25" s="4">
        <v>33.873227999999997</v>
      </c>
      <c r="D25" s="4">
        <v>-97.807891999999995</v>
      </c>
    </row>
    <row r="26" spans="1:4" x14ac:dyDescent="0.3">
      <c r="A26" t="s">
        <v>1726</v>
      </c>
      <c r="B26" t="s">
        <v>1727</v>
      </c>
      <c r="C26" s="4">
        <v>33.940432999999999</v>
      </c>
      <c r="D26" s="4">
        <v>-97.878133000000005</v>
      </c>
    </row>
    <row r="27" spans="1:4" x14ac:dyDescent="0.3">
      <c r="A27" t="s">
        <v>1728</v>
      </c>
      <c r="B27" t="s">
        <v>1729</v>
      </c>
      <c r="C27" s="4">
        <v>33.935865999999997</v>
      </c>
      <c r="D27" s="4">
        <v>-97.874382999999995</v>
      </c>
    </row>
    <row r="28" spans="1:4" x14ac:dyDescent="0.3">
      <c r="A28" t="s">
        <v>1730</v>
      </c>
      <c r="B28" t="s">
        <v>1708</v>
      </c>
      <c r="C28" s="4">
        <v>33.925849999999997</v>
      </c>
      <c r="D28" s="4">
        <v>-97.864065999999994</v>
      </c>
    </row>
    <row r="29" spans="1:4" x14ac:dyDescent="0.3">
      <c r="A29" t="s">
        <v>1731</v>
      </c>
      <c r="B29" t="s">
        <v>1732</v>
      </c>
      <c r="C29" s="4">
        <v>33.923200000000001</v>
      </c>
      <c r="D29" s="4">
        <v>-97.857282999999995</v>
      </c>
    </row>
    <row r="30" spans="1:4" x14ac:dyDescent="0.3">
      <c r="A30" t="s">
        <v>1733</v>
      </c>
      <c r="B30" t="s">
        <v>1723</v>
      </c>
      <c r="C30" s="4">
        <v>33.903982999999997</v>
      </c>
      <c r="D30" s="4">
        <v>-97.840016000000006</v>
      </c>
    </row>
    <row r="31" spans="1:4" x14ac:dyDescent="0.3">
      <c r="A31" t="s">
        <v>1734</v>
      </c>
      <c r="B31" t="s">
        <v>1735</v>
      </c>
      <c r="C31" s="4">
        <v>34.042250000000003</v>
      </c>
      <c r="D31" s="4">
        <v>-97.886482999999998</v>
      </c>
    </row>
    <row r="32" spans="1:4" x14ac:dyDescent="0.3">
      <c r="A32" t="s">
        <v>1736</v>
      </c>
      <c r="B32" t="s">
        <v>1729</v>
      </c>
      <c r="C32" s="4">
        <v>34.027636000000001</v>
      </c>
      <c r="D32" s="4">
        <v>-97.886363000000003</v>
      </c>
    </row>
    <row r="33" spans="1:4" x14ac:dyDescent="0.3">
      <c r="A33" t="s">
        <v>1737</v>
      </c>
      <c r="B33" t="s">
        <v>1738</v>
      </c>
      <c r="C33" s="4">
        <v>34.013016</v>
      </c>
      <c r="D33" s="4">
        <v>-97.887433000000001</v>
      </c>
    </row>
    <row r="34" spans="1:4" x14ac:dyDescent="0.3">
      <c r="A34" t="s">
        <v>1739</v>
      </c>
      <c r="B34" t="s">
        <v>1740</v>
      </c>
      <c r="C34" s="4">
        <v>33.998466000000001</v>
      </c>
      <c r="D34" s="4">
        <v>-97.887433000000001</v>
      </c>
    </row>
    <row r="35" spans="1:4" x14ac:dyDescent="0.3">
      <c r="A35" t="s">
        <v>1741</v>
      </c>
      <c r="B35" t="s">
        <v>1729</v>
      </c>
      <c r="C35" s="4">
        <v>33.983916000000001</v>
      </c>
      <c r="D35" s="4">
        <v>-97.887349999999998</v>
      </c>
    </row>
    <row r="36" spans="1:4" x14ac:dyDescent="0.3">
      <c r="A36" t="s">
        <v>1742</v>
      </c>
      <c r="B36" t="s">
        <v>1743</v>
      </c>
      <c r="C36" s="4">
        <v>34.158489000000003</v>
      </c>
      <c r="D36" s="4">
        <v>-97.900875999999997</v>
      </c>
    </row>
    <row r="37" spans="1:4" x14ac:dyDescent="0.3">
      <c r="A37" t="s">
        <v>1744</v>
      </c>
      <c r="B37" t="s">
        <v>1745</v>
      </c>
      <c r="C37" s="4">
        <v>34.085700000000003</v>
      </c>
      <c r="D37" s="4">
        <v>-97.894199999999998</v>
      </c>
    </row>
    <row r="38" spans="1:4" x14ac:dyDescent="0.3">
      <c r="A38" t="s">
        <v>1746</v>
      </c>
      <c r="B38" t="s">
        <v>1700</v>
      </c>
      <c r="C38" s="4">
        <v>34.318316000000003</v>
      </c>
      <c r="D38" s="4">
        <v>-97.913782999999995</v>
      </c>
    </row>
    <row r="39" spans="1:4" x14ac:dyDescent="0.3">
      <c r="A39" t="s">
        <v>1747</v>
      </c>
      <c r="B39" t="s">
        <v>1748</v>
      </c>
      <c r="C39" s="4">
        <v>34.216500000000003</v>
      </c>
      <c r="D39" s="4">
        <v>-97.904865999999998</v>
      </c>
    </row>
    <row r="40" spans="1:4" x14ac:dyDescent="0.3">
      <c r="A40" t="s">
        <v>1749</v>
      </c>
      <c r="B40" t="s">
        <v>1735</v>
      </c>
      <c r="C40" s="4">
        <v>34.172966000000002</v>
      </c>
      <c r="D40" s="4">
        <v>-97.901782999999995</v>
      </c>
    </row>
    <row r="41" spans="1:4" x14ac:dyDescent="0.3">
      <c r="A41" t="s">
        <v>1750</v>
      </c>
      <c r="B41" t="s">
        <v>1751</v>
      </c>
      <c r="C41" s="4">
        <v>25.899198999999999</v>
      </c>
      <c r="D41" s="4">
        <v>-97.499139999999997</v>
      </c>
    </row>
    <row r="42" spans="1:4" x14ac:dyDescent="0.3">
      <c r="A42" t="s">
        <v>1752</v>
      </c>
      <c r="B42" t="s">
        <v>1698</v>
      </c>
      <c r="C42" s="4">
        <v>32.788755999999999</v>
      </c>
      <c r="D42" s="4">
        <v>-97.346204999999998</v>
      </c>
    </row>
    <row r="43" spans="1:4" x14ac:dyDescent="0.3">
      <c r="A43" t="s">
        <v>1753</v>
      </c>
      <c r="B43" t="s">
        <v>1754</v>
      </c>
      <c r="C43" s="4">
        <v>33.234318999999999</v>
      </c>
      <c r="D43" s="4">
        <v>-97.586775000000003</v>
      </c>
    </row>
    <row r="44" spans="1:4" x14ac:dyDescent="0.3">
      <c r="A44" t="s">
        <v>1755</v>
      </c>
      <c r="B44" t="s">
        <v>1756</v>
      </c>
      <c r="C44" s="4">
        <v>33.357900000000001</v>
      </c>
      <c r="D44" s="4">
        <v>-97.315663999999998</v>
      </c>
    </row>
    <row r="45" spans="1:4" x14ac:dyDescent="0.3">
      <c r="A45" t="s">
        <v>1757</v>
      </c>
      <c r="B45" t="s">
        <v>1698</v>
      </c>
      <c r="C45" s="4">
        <v>33.512802999999998</v>
      </c>
      <c r="D45" s="4">
        <v>-97.558663999999993</v>
      </c>
    </row>
    <row r="46" spans="1:4" x14ac:dyDescent="0.3">
      <c r="A46" t="s">
        <v>1758</v>
      </c>
      <c r="B46" t="s">
        <v>1759</v>
      </c>
      <c r="C46" s="4">
        <v>33.758119999999998</v>
      </c>
      <c r="D46" s="4">
        <v>-97.596230000000006</v>
      </c>
    </row>
    <row r="47" spans="1:4" x14ac:dyDescent="0.3">
      <c r="A47" t="s">
        <v>1760</v>
      </c>
      <c r="B47" t="s">
        <v>1761</v>
      </c>
      <c r="C47" s="4">
        <v>33.896529000000001</v>
      </c>
      <c r="D47" s="4">
        <v>-97.847415999999996</v>
      </c>
    </row>
    <row r="48" spans="1:4" x14ac:dyDescent="0.3">
      <c r="A48" t="s">
        <v>1762</v>
      </c>
      <c r="B48" t="s">
        <v>1763</v>
      </c>
      <c r="C48" s="4">
        <v>34.374474999999997</v>
      </c>
      <c r="D48" s="4">
        <v>-97.964823999999993</v>
      </c>
    </row>
    <row r="49" spans="1:4" x14ac:dyDescent="0.3">
      <c r="A49" t="s">
        <v>1764</v>
      </c>
      <c r="B49" t="s">
        <v>1765</v>
      </c>
      <c r="C49" s="4">
        <v>34.410781</v>
      </c>
      <c r="D49" s="4">
        <v>-97.965519</v>
      </c>
    </row>
    <row r="50" spans="1:4" x14ac:dyDescent="0.3">
      <c r="A50" t="s">
        <v>1766</v>
      </c>
      <c r="B50" t="s">
        <v>1700</v>
      </c>
      <c r="C50" s="4">
        <v>34.492122000000002</v>
      </c>
      <c r="D50" s="4">
        <v>-97.909249000000003</v>
      </c>
    </row>
    <row r="51" spans="1:4" x14ac:dyDescent="0.3">
      <c r="A51" t="s">
        <v>1767</v>
      </c>
      <c r="B51" t="s">
        <v>1700</v>
      </c>
      <c r="C51" s="4">
        <v>34.509253000000001</v>
      </c>
      <c r="D51" s="4">
        <v>-97.967366999999996</v>
      </c>
    </row>
    <row r="52" spans="1:4" x14ac:dyDescent="0.3">
      <c r="A52" t="s">
        <v>1768</v>
      </c>
      <c r="B52" t="s">
        <v>1769</v>
      </c>
      <c r="C52" s="4">
        <v>35.291037000000003</v>
      </c>
      <c r="D52" s="4">
        <v>-97.811967999999993</v>
      </c>
    </row>
    <row r="53" spans="1:4" x14ac:dyDescent="0.3">
      <c r="A53" t="s">
        <v>1770</v>
      </c>
      <c r="B53" t="s">
        <v>1771</v>
      </c>
      <c r="C53" s="4">
        <v>35.328338000000002</v>
      </c>
      <c r="D53" s="4">
        <v>-97.817271000000005</v>
      </c>
    </row>
    <row r="54" spans="1:4" x14ac:dyDescent="0.3">
      <c r="A54" t="s">
        <v>1772</v>
      </c>
      <c r="B54" t="s">
        <v>1692</v>
      </c>
      <c r="C54" s="4">
        <v>35.493220000000001</v>
      </c>
      <c r="D54" s="4">
        <v>-97.749409</v>
      </c>
    </row>
    <row r="55" spans="1:4" x14ac:dyDescent="0.3">
      <c r="A55" t="s">
        <v>1773</v>
      </c>
      <c r="B55" t="s">
        <v>1751</v>
      </c>
      <c r="C55" s="4">
        <v>26.170449999999999</v>
      </c>
      <c r="D55" s="4">
        <v>-98.055149999999998</v>
      </c>
    </row>
    <row r="56" spans="1:4" x14ac:dyDescent="0.3">
      <c r="A56" t="s">
        <v>1774</v>
      </c>
      <c r="B56" t="s">
        <v>1775</v>
      </c>
      <c r="C56" s="4">
        <v>35.848508000000002</v>
      </c>
      <c r="D56" s="4">
        <v>-97.939359999999994</v>
      </c>
    </row>
    <row r="57" spans="1:4" x14ac:dyDescent="0.3">
      <c r="A57" t="s">
        <v>1776</v>
      </c>
      <c r="B57" t="s">
        <v>1777</v>
      </c>
      <c r="C57" s="4">
        <v>36.098731999999998</v>
      </c>
      <c r="D57" s="4">
        <v>-97.899860000000004</v>
      </c>
    </row>
    <row r="58" spans="1:4" x14ac:dyDescent="0.3">
      <c r="A58" t="s">
        <v>1778</v>
      </c>
      <c r="B58" t="s">
        <v>1692</v>
      </c>
      <c r="C58" s="4">
        <v>36.390951999999999</v>
      </c>
      <c r="D58" s="4">
        <v>-97.870360000000005</v>
      </c>
    </row>
    <row r="59" spans="1:4" x14ac:dyDescent="0.3">
      <c r="A59" t="s">
        <v>1779</v>
      </c>
      <c r="B59" t="s">
        <v>1727</v>
      </c>
      <c r="C59" s="4">
        <v>36.464162000000002</v>
      </c>
      <c r="D59" s="4">
        <v>-97.873249000000001</v>
      </c>
    </row>
    <row r="60" spans="1:4" x14ac:dyDescent="0.3">
      <c r="A60" t="s">
        <v>1780</v>
      </c>
      <c r="B60" t="s">
        <v>1740</v>
      </c>
      <c r="C60" s="4">
        <v>37.001323999999997</v>
      </c>
      <c r="D60" s="4">
        <v>-97.607943000000006</v>
      </c>
    </row>
    <row r="61" spans="1:4" x14ac:dyDescent="0.3">
      <c r="A61" t="s">
        <v>1781</v>
      </c>
      <c r="B61" t="s">
        <v>1740</v>
      </c>
      <c r="C61" s="4">
        <v>36.926690000000001</v>
      </c>
      <c r="D61" s="4">
        <v>-97.642859999999999</v>
      </c>
    </row>
    <row r="62" spans="1:4" x14ac:dyDescent="0.3">
      <c r="A62" t="s">
        <v>1782</v>
      </c>
      <c r="B62" t="s">
        <v>1740</v>
      </c>
      <c r="C62" s="4">
        <v>37.007627999999997</v>
      </c>
      <c r="D62" s="4">
        <v>-97.606759999999994</v>
      </c>
    </row>
    <row r="63" spans="1:4" x14ac:dyDescent="0.3">
      <c r="A63" t="s">
        <v>1783</v>
      </c>
      <c r="B63" t="s">
        <v>1740</v>
      </c>
      <c r="C63" s="4">
        <v>37.031193999999999</v>
      </c>
      <c r="D63" s="4">
        <v>-97.606718999999998</v>
      </c>
    </row>
    <row r="64" spans="1:4" x14ac:dyDescent="0.3">
      <c r="A64" t="s">
        <v>1784</v>
      </c>
      <c r="B64" t="s">
        <v>1785</v>
      </c>
      <c r="C64" s="4">
        <v>37.257907000000003</v>
      </c>
      <c r="D64" s="4">
        <v>-97.529651000000001</v>
      </c>
    </row>
    <row r="65" spans="1:4" x14ac:dyDescent="0.3">
      <c r="A65" t="s">
        <v>1786</v>
      </c>
      <c r="B65" t="s">
        <v>1729</v>
      </c>
      <c r="C65" s="4">
        <v>37.366686000000001</v>
      </c>
      <c r="D65" s="4">
        <v>-97.322424999999996</v>
      </c>
    </row>
    <row r="66" spans="1:4" x14ac:dyDescent="0.3">
      <c r="A66" t="s">
        <v>1787</v>
      </c>
      <c r="B66" t="s">
        <v>1788</v>
      </c>
      <c r="C66" s="4">
        <v>37.502113999999999</v>
      </c>
      <c r="D66" s="4">
        <v>-97.491889999999998</v>
      </c>
    </row>
    <row r="67" spans="1:4" x14ac:dyDescent="0.3">
      <c r="A67" t="s">
        <v>1789</v>
      </c>
      <c r="B67" t="s">
        <v>1788</v>
      </c>
      <c r="C67" s="4">
        <v>37.534007000000003</v>
      </c>
      <c r="D67" s="4">
        <v>-97.473318000000006</v>
      </c>
    </row>
    <row r="68" spans="1:4" x14ac:dyDescent="0.3">
      <c r="A68" t="s">
        <v>1790</v>
      </c>
      <c r="B68" t="s">
        <v>1791</v>
      </c>
      <c r="C68" s="4">
        <v>37.760598000000002</v>
      </c>
      <c r="D68" s="4">
        <v>-97.336217000000005</v>
      </c>
    </row>
    <row r="69" spans="1:4" x14ac:dyDescent="0.3">
      <c r="A69" t="s">
        <v>1792</v>
      </c>
      <c r="B69" t="s">
        <v>1793</v>
      </c>
      <c r="C69" s="4">
        <v>38.916142000000001</v>
      </c>
      <c r="D69" s="4">
        <v>-97.214160000000007</v>
      </c>
    </row>
    <row r="70" spans="1:4" x14ac:dyDescent="0.3">
      <c r="A70" t="s">
        <v>1794</v>
      </c>
      <c r="B70" t="s">
        <v>1754</v>
      </c>
      <c r="C70" s="4">
        <v>38.926009999999998</v>
      </c>
      <c r="D70" s="4">
        <v>-97.394396999999998</v>
      </c>
    </row>
    <row r="71" spans="1:4" x14ac:dyDescent="0.3">
      <c r="A71" t="s">
        <v>1795</v>
      </c>
      <c r="B71" t="s">
        <v>1708</v>
      </c>
      <c r="C71" s="4">
        <v>29.091937999999999</v>
      </c>
      <c r="D71" s="4">
        <v>-97.288841000000005</v>
      </c>
    </row>
    <row r="72" spans="1:4" x14ac:dyDescent="0.3">
      <c r="A72" t="s">
        <v>1796</v>
      </c>
      <c r="B72" t="s">
        <v>1797</v>
      </c>
      <c r="C72" s="4">
        <v>29.131288999999999</v>
      </c>
      <c r="D72" s="4">
        <v>-97.275971999999996</v>
      </c>
    </row>
    <row r="73" spans="1:4" x14ac:dyDescent="0.3">
      <c r="A73" t="s">
        <v>1798</v>
      </c>
      <c r="B73" t="s">
        <v>1799</v>
      </c>
      <c r="C73" s="4">
        <v>29.567793999999999</v>
      </c>
      <c r="D73" s="4">
        <v>-97.964348000000001</v>
      </c>
    </row>
    <row r="74" spans="1:4" x14ac:dyDescent="0.3">
      <c r="A74" t="s">
        <v>1800</v>
      </c>
      <c r="B74" t="s">
        <v>1797</v>
      </c>
      <c r="C74" s="4">
        <v>29.695478999999999</v>
      </c>
      <c r="D74" s="4">
        <v>-98.113861999999997</v>
      </c>
    </row>
    <row r="75" spans="1:4" x14ac:dyDescent="0.3">
      <c r="A75" t="s">
        <v>1801</v>
      </c>
      <c r="B75" t="s">
        <v>1788</v>
      </c>
      <c r="C75" s="4">
        <v>30.436765999999999</v>
      </c>
      <c r="D75" s="4">
        <v>-96.798900000000003</v>
      </c>
    </row>
    <row r="76" spans="1:4" x14ac:dyDescent="0.3">
      <c r="A76" t="s">
        <v>1802</v>
      </c>
      <c r="B76" t="s">
        <v>1799</v>
      </c>
      <c r="C76" s="4">
        <v>30.511825999999999</v>
      </c>
      <c r="D76" s="4">
        <v>-97.689515999999998</v>
      </c>
    </row>
    <row r="77" spans="1:4" x14ac:dyDescent="0.3">
      <c r="A77" t="s">
        <v>1803</v>
      </c>
      <c r="B77" t="s">
        <v>1804</v>
      </c>
      <c r="C77" s="4">
        <v>30.636749999999999</v>
      </c>
      <c r="D77" s="4">
        <v>-97.67792</v>
      </c>
    </row>
    <row r="78" spans="1:4" x14ac:dyDescent="0.3">
      <c r="A78" t="s">
        <v>1805</v>
      </c>
      <c r="B78" t="s">
        <v>1708</v>
      </c>
      <c r="C78" s="4">
        <v>31.057687000000001</v>
      </c>
      <c r="D78" s="4">
        <v>-97.463144</v>
      </c>
    </row>
    <row r="79" spans="1:4" x14ac:dyDescent="0.3">
      <c r="A79" t="s">
        <v>1806</v>
      </c>
      <c r="B79" t="s">
        <v>1788</v>
      </c>
      <c r="C79" s="4">
        <v>31.562147</v>
      </c>
      <c r="D79" s="4">
        <v>-97.126339999999999</v>
      </c>
    </row>
    <row r="80" spans="1:4" x14ac:dyDescent="0.3">
      <c r="A80" t="s">
        <v>1807</v>
      </c>
      <c r="B80" t="s">
        <v>1754</v>
      </c>
      <c r="C80" s="4">
        <v>32.122841999999999</v>
      </c>
      <c r="D80" s="4">
        <v>-97.497110000000006</v>
      </c>
    </row>
    <row r="81" spans="1:4" x14ac:dyDescent="0.3">
      <c r="A81" t="s">
        <v>1808</v>
      </c>
      <c r="B81" t="s">
        <v>1754</v>
      </c>
      <c r="C81" s="4">
        <v>32.323739000000003</v>
      </c>
      <c r="D81" s="4">
        <v>-97.447542999999996</v>
      </c>
    </row>
    <row r="82" spans="1:4" x14ac:dyDescent="0.3">
      <c r="A82" t="s">
        <v>1809</v>
      </c>
      <c r="B82" t="s">
        <v>1769</v>
      </c>
      <c r="C82" s="4">
        <v>32.516361000000003</v>
      </c>
      <c r="D82" s="4">
        <v>-96.821601999999999</v>
      </c>
    </row>
    <row r="83" spans="1:4" x14ac:dyDescent="0.3">
      <c r="A83" t="s">
        <v>1810</v>
      </c>
      <c r="B83" t="s">
        <v>1811</v>
      </c>
      <c r="C83" s="4">
        <v>33.762610000000002</v>
      </c>
      <c r="D83" s="4">
        <v>-96.531920999999997</v>
      </c>
    </row>
    <row r="84" spans="1:4" x14ac:dyDescent="0.3">
      <c r="A84" t="s">
        <v>1812</v>
      </c>
      <c r="B84" t="s">
        <v>1813</v>
      </c>
      <c r="C84" s="4">
        <v>35.726225999999997</v>
      </c>
      <c r="D84" s="4">
        <v>-98.290779000000001</v>
      </c>
    </row>
    <row r="85" spans="1:4" x14ac:dyDescent="0.3">
      <c r="A85" t="s">
        <v>1814</v>
      </c>
      <c r="B85" t="s">
        <v>440</v>
      </c>
      <c r="C85" s="4">
        <v>35.861201999999999</v>
      </c>
      <c r="D85" s="4">
        <v>-97.932450000000003</v>
      </c>
    </row>
    <row r="86" spans="1:4" x14ac:dyDescent="0.3">
      <c r="A86" t="s">
        <v>1815</v>
      </c>
      <c r="B86" t="s">
        <v>447</v>
      </c>
      <c r="C86" s="4">
        <v>37.702419999999996</v>
      </c>
      <c r="D86" s="4">
        <v>-97.298370000000006</v>
      </c>
    </row>
    <row r="87" spans="1:4" x14ac:dyDescent="0.3">
      <c r="A87" t="s">
        <v>1816</v>
      </c>
      <c r="B87" t="s">
        <v>1817</v>
      </c>
      <c r="C87" s="4">
        <v>40.943708000000001</v>
      </c>
      <c r="D87" s="4">
        <v>-90.369904000000005</v>
      </c>
    </row>
    <row r="88" spans="1:4" x14ac:dyDescent="0.3">
      <c r="A88" t="s">
        <v>1818</v>
      </c>
      <c r="B88" t="s">
        <v>464</v>
      </c>
      <c r="C88" s="4">
        <v>29.728093000000001</v>
      </c>
      <c r="D88" s="4">
        <v>-99.071341000000004</v>
      </c>
    </row>
    <row r="89" spans="1:4" x14ac:dyDescent="0.3">
      <c r="A89" t="s">
        <v>1819</v>
      </c>
      <c r="B89" t="s">
        <v>1820</v>
      </c>
      <c r="C89" s="4">
        <v>29.890532</v>
      </c>
      <c r="D89" s="4">
        <v>-97.669307000000003</v>
      </c>
    </row>
    <row r="90" spans="1:4" x14ac:dyDescent="0.3">
      <c r="A90" t="s">
        <v>1821</v>
      </c>
      <c r="B90" t="s">
        <v>440</v>
      </c>
      <c r="C90" s="4">
        <v>32.787996</v>
      </c>
      <c r="D90" s="4">
        <v>-97.099586000000002</v>
      </c>
    </row>
    <row r="91" spans="1:4" x14ac:dyDescent="0.3">
      <c r="A91" t="s">
        <v>1822</v>
      </c>
      <c r="B91" t="s">
        <v>1823</v>
      </c>
      <c r="C91" s="4">
        <v>33.874786</v>
      </c>
      <c r="D91" s="4">
        <v>-97.805985000000007</v>
      </c>
    </row>
    <row r="92" spans="1:4" x14ac:dyDescent="0.3">
      <c r="A92" t="s">
        <v>1824</v>
      </c>
      <c r="B92" t="s">
        <v>1825</v>
      </c>
      <c r="C92" s="4">
        <v>34.245278999999996</v>
      </c>
      <c r="D92" s="4">
        <v>-97.922315999999995</v>
      </c>
    </row>
    <row r="93" spans="1:4" x14ac:dyDescent="0.3">
      <c r="A93" t="s">
        <v>1826</v>
      </c>
      <c r="B93" t="s">
        <v>1827</v>
      </c>
      <c r="C93" s="4">
        <v>34.515101000000001</v>
      </c>
      <c r="D93" s="4">
        <v>-97.983952000000002</v>
      </c>
    </row>
    <row r="94" spans="1:4" x14ac:dyDescent="0.3">
      <c r="A94" t="s">
        <v>1828</v>
      </c>
      <c r="B94" t="s">
        <v>1829</v>
      </c>
      <c r="C94" s="4">
        <v>34.991644000000001</v>
      </c>
      <c r="D94" s="4">
        <v>-97.899665999999996</v>
      </c>
    </row>
    <row r="95" spans="1:4" x14ac:dyDescent="0.3">
      <c r="A95" t="s">
        <v>1830</v>
      </c>
      <c r="B95" t="s">
        <v>1831</v>
      </c>
      <c r="C95" s="4">
        <v>37.347858000000002</v>
      </c>
      <c r="D95" s="4">
        <v>-96.449725000000001</v>
      </c>
    </row>
    <row r="96" spans="1:4" x14ac:dyDescent="0.3">
      <c r="A96" t="s">
        <v>1832</v>
      </c>
      <c r="B96" t="s">
        <v>1833</v>
      </c>
      <c r="C96" s="4">
        <v>37.685426999999997</v>
      </c>
      <c r="D96" s="4">
        <v>-97.344638000000003</v>
      </c>
    </row>
    <row r="97" spans="1:4" x14ac:dyDescent="0.3">
      <c r="A97" t="s">
        <v>2170</v>
      </c>
      <c r="B97" t="s">
        <v>1834</v>
      </c>
      <c r="C97" s="4">
        <v>41.105119999999999</v>
      </c>
      <c r="D97" s="4">
        <v>-101.720247</v>
      </c>
    </row>
    <row r="98" spans="1:4" x14ac:dyDescent="0.3">
      <c r="A98" t="s">
        <v>1835</v>
      </c>
      <c r="B98" t="s">
        <v>1836</v>
      </c>
      <c r="C98" s="4">
        <v>38.917202000000003</v>
      </c>
      <c r="D98" s="4">
        <v>-97.213776999999993</v>
      </c>
    </row>
    <row r="99" spans="1:4" x14ac:dyDescent="0.3">
      <c r="A99" t="s">
        <v>1837</v>
      </c>
      <c r="B99" t="s">
        <v>1838</v>
      </c>
      <c r="C99" s="4">
        <v>35.453020000000002</v>
      </c>
      <c r="D99" s="4">
        <v>-97.554828000000001</v>
      </c>
    </row>
    <row r="100" spans="1:4" x14ac:dyDescent="0.3">
      <c r="A100" t="s">
        <v>1839</v>
      </c>
      <c r="B100" t="s">
        <v>1840</v>
      </c>
      <c r="C100" s="4">
        <v>33.894376000000001</v>
      </c>
      <c r="D100" s="4">
        <v>-97.839731</v>
      </c>
    </row>
    <row r="101" spans="1:4" x14ac:dyDescent="0.3">
      <c r="A101" t="s">
        <v>1841</v>
      </c>
      <c r="B101" t="s">
        <v>1842</v>
      </c>
      <c r="C101" s="4">
        <v>30.9421</v>
      </c>
      <c r="D101" s="4">
        <v>-97.537578999999994</v>
      </c>
    </row>
    <row r="102" spans="1:4" x14ac:dyDescent="0.3">
      <c r="A102" t="s">
        <v>1843</v>
      </c>
      <c r="B102" t="s">
        <v>1842</v>
      </c>
      <c r="C102" s="4">
        <v>31.55969</v>
      </c>
      <c r="D102" s="4">
        <v>-97.127364</v>
      </c>
    </row>
    <row r="103" spans="1:4" x14ac:dyDescent="0.3">
      <c r="A103" t="s">
        <v>1844</v>
      </c>
      <c r="B103" t="s">
        <v>1845</v>
      </c>
      <c r="C103" s="4">
        <v>32.754652999999998</v>
      </c>
      <c r="D103" s="4">
        <v>-97.331502999999998</v>
      </c>
    </row>
    <row r="104" spans="1:4" x14ac:dyDescent="0.3">
      <c r="A104" t="s">
        <v>1684</v>
      </c>
      <c r="B104" t="s">
        <v>1685</v>
      </c>
      <c r="C104" s="4" t="s">
        <v>6</v>
      </c>
      <c r="D104" s="4" t="s">
        <v>7</v>
      </c>
    </row>
    <row r="105" spans="1:4" x14ac:dyDescent="0.3">
      <c r="A105" t="s">
        <v>1846</v>
      </c>
      <c r="B105" t="s">
        <v>1847</v>
      </c>
      <c r="C105" s="4">
        <v>32.722611000000001</v>
      </c>
      <c r="D105" s="4">
        <v>-104.396441</v>
      </c>
    </row>
    <row r="106" spans="1:4" x14ac:dyDescent="0.3">
      <c r="A106" t="s">
        <v>1848</v>
      </c>
      <c r="B106" t="s">
        <v>1849</v>
      </c>
      <c r="C106" s="4">
        <v>36.903523999999997</v>
      </c>
      <c r="D106" s="4">
        <v>-104.027142</v>
      </c>
    </row>
    <row r="107" spans="1:4" x14ac:dyDescent="0.3">
      <c r="A107" t="s">
        <v>1850</v>
      </c>
      <c r="B107" t="s">
        <v>1851</v>
      </c>
      <c r="C107" s="4">
        <v>36.744777999999997</v>
      </c>
      <c r="D107" s="4">
        <v>-103.97481500000001</v>
      </c>
    </row>
    <row r="108" spans="1:4" x14ac:dyDescent="0.3">
      <c r="A108" t="s">
        <v>1852</v>
      </c>
      <c r="B108" t="s">
        <v>1853</v>
      </c>
      <c r="C108" s="4">
        <v>31.292265</v>
      </c>
      <c r="D108" s="4">
        <v>-102.348922</v>
      </c>
    </row>
    <row r="109" spans="1:4" x14ac:dyDescent="0.3">
      <c r="A109" t="s">
        <v>1854</v>
      </c>
      <c r="B109" t="s">
        <v>1855</v>
      </c>
      <c r="C109" s="4">
        <v>30.885304000000001</v>
      </c>
      <c r="D109" s="4">
        <v>-102.875612</v>
      </c>
    </row>
    <row r="110" spans="1:4" x14ac:dyDescent="0.3">
      <c r="A110" t="s">
        <v>1856</v>
      </c>
      <c r="B110" t="s">
        <v>1857</v>
      </c>
      <c r="C110" s="4">
        <v>33.105724000000002</v>
      </c>
      <c r="D110" s="4">
        <v>-98.590918000000002</v>
      </c>
    </row>
    <row r="111" spans="1:4" x14ac:dyDescent="0.3">
      <c r="A111" t="s">
        <v>1858</v>
      </c>
      <c r="B111" t="s">
        <v>1859</v>
      </c>
      <c r="C111" s="4">
        <v>33.151555999999999</v>
      </c>
      <c r="D111" s="4">
        <v>-98.740754999999993</v>
      </c>
    </row>
    <row r="112" spans="1:4" x14ac:dyDescent="0.3">
      <c r="A112" t="s">
        <v>1860</v>
      </c>
      <c r="B112" t="s">
        <v>1861</v>
      </c>
      <c r="C112" s="4">
        <v>35.77684</v>
      </c>
      <c r="D112" s="4">
        <v>-103.95712</v>
      </c>
    </row>
    <row r="113" spans="1:4" x14ac:dyDescent="0.3">
      <c r="A113" t="s">
        <v>1862</v>
      </c>
      <c r="B113" t="s">
        <v>1863</v>
      </c>
      <c r="C113" s="4">
        <v>33.405324</v>
      </c>
      <c r="D113" s="4">
        <v>-104.31077999999999</v>
      </c>
    </row>
    <row r="114" spans="1:4" x14ac:dyDescent="0.3">
      <c r="A114" t="s">
        <v>1864</v>
      </c>
      <c r="B114" t="s">
        <v>1865</v>
      </c>
      <c r="C114" s="4">
        <v>31.234475</v>
      </c>
      <c r="D114" s="4">
        <v>-102.48270100000001</v>
      </c>
    </row>
    <row r="115" spans="1:4" x14ac:dyDescent="0.3">
      <c r="A115" t="s">
        <v>1866</v>
      </c>
      <c r="B115" t="s">
        <v>1867</v>
      </c>
      <c r="C115" s="4">
        <v>31.097155000000001</v>
      </c>
      <c r="D115" s="4">
        <v>-102.337633</v>
      </c>
    </row>
    <row r="116" spans="1:4" x14ac:dyDescent="0.3">
      <c r="A116" t="s">
        <v>1868</v>
      </c>
      <c r="B116" t="s">
        <v>1869</v>
      </c>
      <c r="C116" s="4">
        <v>40.386431999999999</v>
      </c>
      <c r="D116" s="4">
        <v>-104.564651</v>
      </c>
    </row>
    <row r="117" spans="1:4" x14ac:dyDescent="0.3">
      <c r="A117" t="s">
        <v>1870</v>
      </c>
      <c r="B117" t="s">
        <v>1871</v>
      </c>
      <c r="C117" s="4">
        <v>31.701084000000002</v>
      </c>
      <c r="D117" s="4">
        <v>-103.603585</v>
      </c>
    </row>
    <row r="118" spans="1:4" x14ac:dyDescent="0.3">
      <c r="A118" t="s">
        <v>1872</v>
      </c>
      <c r="B118" t="s">
        <v>1873</v>
      </c>
      <c r="C118" s="4">
        <v>32.293970999999999</v>
      </c>
      <c r="D118" s="4">
        <v>-104.102385</v>
      </c>
    </row>
    <row r="119" spans="1:4" x14ac:dyDescent="0.3">
      <c r="A119" t="s">
        <v>1874</v>
      </c>
      <c r="B119" t="s">
        <v>1875</v>
      </c>
      <c r="C119" s="4">
        <v>31.944980000000001</v>
      </c>
      <c r="D119" s="4">
        <v>-103.99285399999999</v>
      </c>
    </row>
    <row r="120" spans="1:4" x14ac:dyDescent="0.3">
      <c r="A120" t="s">
        <v>1876</v>
      </c>
      <c r="B120" t="s">
        <v>1877</v>
      </c>
      <c r="C120" s="4">
        <v>36.993872000000003</v>
      </c>
      <c r="D120" s="4">
        <v>-104.47991</v>
      </c>
    </row>
    <row r="121" spans="1:4" x14ac:dyDescent="0.3">
      <c r="A121" t="s">
        <v>1878</v>
      </c>
      <c r="B121" t="s">
        <v>1879</v>
      </c>
      <c r="C121" s="4">
        <v>32.842562000000001</v>
      </c>
      <c r="D121" s="4">
        <v>-104.39734799999999</v>
      </c>
    </row>
    <row r="122" spans="1:4" x14ac:dyDescent="0.3">
      <c r="A122" t="s">
        <v>1880</v>
      </c>
      <c r="B122" t="s">
        <v>1881</v>
      </c>
      <c r="C122" s="4">
        <v>38.452472999999998</v>
      </c>
      <c r="D122" s="4">
        <v>-104.607169</v>
      </c>
    </row>
    <row r="123" spans="1:4" x14ac:dyDescent="0.3">
      <c r="A123" t="s">
        <v>1882</v>
      </c>
      <c r="B123" t="s">
        <v>707</v>
      </c>
      <c r="C123" s="4">
        <v>32.937874000000001</v>
      </c>
      <c r="D123" s="4">
        <v>-98.072468999999998</v>
      </c>
    </row>
    <row r="124" spans="1:4" x14ac:dyDescent="0.3">
      <c r="A124" t="s">
        <v>1883</v>
      </c>
      <c r="B124" t="s">
        <v>1884</v>
      </c>
      <c r="C124" s="4">
        <v>32.763325999999999</v>
      </c>
      <c r="D124" s="4">
        <v>-97.793880000000001</v>
      </c>
    </row>
    <row r="125" spans="1:4" x14ac:dyDescent="0.3">
      <c r="A125" t="s">
        <v>1885</v>
      </c>
      <c r="B125" t="s">
        <v>1886</v>
      </c>
      <c r="C125" s="4">
        <v>35.046793000000001</v>
      </c>
      <c r="D125" s="4">
        <v>-101.174886</v>
      </c>
    </row>
    <row r="126" spans="1:4" x14ac:dyDescent="0.3">
      <c r="A126" t="s">
        <v>1887</v>
      </c>
      <c r="B126" t="s">
        <v>1888</v>
      </c>
      <c r="C126" s="4">
        <v>34.980305000000001</v>
      </c>
      <c r="D126" s="4">
        <v>-101.91647500000001</v>
      </c>
    </row>
    <row r="127" spans="1:4" x14ac:dyDescent="0.3">
      <c r="A127" t="s">
        <v>1889</v>
      </c>
      <c r="B127" t="s">
        <v>741</v>
      </c>
      <c r="C127" s="4">
        <v>33.397061000000001</v>
      </c>
      <c r="D127" s="4">
        <v>-104.523355</v>
      </c>
    </row>
    <row r="128" spans="1:4" x14ac:dyDescent="0.3">
      <c r="A128" t="s">
        <v>1890</v>
      </c>
      <c r="B128" t="s">
        <v>1891</v>
      </c>
      <c r="C128" s="4">
        <v>32.763441</v>
      </c>
      <c r="D128" s="4">
        <v>-97.792984000000004</v>
      </c>
    </row>
    <row r="129" spans="1:4" x14ac:dyDescent="0.3">
      <c r="A129" t="s">
        <v>1892</v>
      </c>
      <c r="B129" t="s">
        <v>754</v>
      </c>
      <c r="C129" s="4">
        <v>32.875534000000002</v>
      </c>
      <c r="D129" s="4">
        <v>-98.411973000000003</v>
      </c>
    </row>
    <row r="130" spans="1:4" x14ac:dyDescent="0.3">
      <c r="A130" t="s">
        <v>1893</v>
      </c>
      <c r="B130" t="s">
        <v>1894</v>
      </c>
      <c r="C130" s="4">
        <v>31.454767</v>
      </c>
      <c r="D130" s="4">
        <v>-100.431408</v>
      </c>
    </row>
    <row r="131" spans="1:4" x14ac:dyDescent="0.3">
      <c r="A131" t="s">
        <v>1895</v>
      </c>
      <c r="B131" t="s">
        <v>1896</v>
      </c>
      <c r="C131" s="4">
        <v>34.403927000000003</v>
      </c>
      <c r="D131" s="4">
        <v>-104.193183</v>
      </c>
    </row>
    <row r="132" spans="1:4" x14ac:dyDescent="0.3">
      <c r="A132" t="s">
        <v>1897</v>
      </c>
      <c r="B132" t="s">
        <v>1898</v>
      </c>
      <c r="C132" s="4">
        <v>38.257548</v>
      </c>
      <c r="D132" s="4">
        <v>-104.69153300000001</v>
      </c>
    </row>
    <row r="133" spans="1:4" x14ac:dyDescent="0.3">
      <c r="A133" t="s">
        <v>1899</v>
      </c>
      <c r="B133" t="s">
        <v>1900</v>
      </c>
      <c r="C133" s="4">
        <v>32.155226999999996</v>
      </c>
      <c r="D133" s="4">
        <v>-103.193517</v>
      </c>
    </row>
    <row r="134" spans="1:4" x14ac:dyDescent="0.3">
      <c r="A134" t="s">
        <v>1901</v>
      </c>
      <c r="B134" t="s">
        <v>1902</v>
      </c>
      <c r="C134" s="4">
        <v>35.592947000000002</v>
      </c>
      <c r="D134" s="4">
        <v>-105.227468</v>
      </c>
    </row>
    <row r="135" spans="1:4" x14ac:dyDescent="0.3">
      <c r="A135" t="s">
        <v>1903</v>
      </c>
      <c r="B135" t="s">
        <v>1904</v>
      </c>
      <c r="C135" s="4">
        <v>41.755538000000001</v>
      </c>
      <c r="D135" s="4">
        <v>-104.81905</v>
      </c>
    </row>
    <row r="136" spans="1:4" x14ac:dyDescent="0.3">
      <c r="A136" t="s">
        <v>1905</v>
      </c>
      <c r="B136" t="s">
        <v>1906</v>
      </c>
      <c r="C136" s="4">
        <v>41.157352000000003</v>
      </c>
      <c r="D136" s="4">
        <v>-104.833448</v>
      </c>
    </row>
    <row r="137" spans="1:4" x14ac:dyDescent="0.3">
      <c r="A137" t="s">
        <v>1684</v>
      </c>
      <c r="B137" t="s">
        <v>1685</v>
      </c>
      <c r="C137" s="4" t="s">
        <v>6</v>
      </c>
      <c r="D137" s="4" t="s">
        <v>7</v>
      </c>
    </row>
    <row r="138" spans="1:4" x14ac:dyDescent="0.3">
      <c r="A138" t="s">
        <v>1907</v>
      </c>
      <c r="B138" t="s">
        <v>1908</v>
      </c>
      <c r="C138" s="4">
        <v>28.518948000000002</v>
      </c>
      <c r="D138" s="4">
        <v>-96.509354000000002</v>
      </c>
    </row>
    <row r="139" spans="1:4" x14ac:dyDescent="0.3">
      <c r="A139" t="s">
        <v>1909</v>
      </c>
      <c r="B139" t="s">
        <v>1910</v>
      </c>
      <c r="C139" s="4">
        <v>34.319553999999997</v>
      </c>
      <c r="D139" s="4">
        <v>-96.307115999999994</v>
      </c>
    </row>
    <row r="140" spans="1:4" x14ac:dyDescent="0.3">
      <c r="A140" t="s">
        <v>1911</v>
      </c>
      <c r="B140" t="s">
        <v>1912</v>
      </c>
      <c r="C140" s="4">
        <v>33.853650000000002</v>
      </c>
      <c r="D140" s="4">
        <v>-96.502437999999998</v>
      </c>
    </row>
    <row r="141" spans="1:4" x14ac:dyDescent="0.3">
      <c r="A141" t="s">
        <v>1913</v>
      </c>
      <c r="B141" t="s">
        <v>1914</v>
      </c>
      <c r="C141" s="4">
        <v>34.929488999999997</v>
      </c>
      <c r="D141" s="4">
        <v>-95.739733999999999</v>
      </c>
    </row>
    <row r="142" spans="1:4" x14ac:dyDescent="0.3">
      <c r="A142" t="s">
        <v>1915</v>
      </c>
      <c r="B142" t="s">
        <v>1916</v>
      </c>
      <c r="C142" s="4">
        <v>34.103062999999999</v>
      </c>
      <c r="D142" s="4">
        <v>-96.546336999999994</v>
      </c>
    </row>
    <row r="143" spans="1:4" x14ac:dyDescent="0.3">
      <c r="A143" t="s">
        <v>1917</v>
      </c>
      <c r="B143" t="s">
        <v>1918</v>
      </c>
      <c r="C143" s="4">
        <v>33.757435999999998</v>
      </c>
      <c r="D143" s="4">
        <v>-96.671132999999998</v>
      </c>
    </row>
    <row r="144" spans="1:4" x14ac:dyDescent="0.3">
      <c r="A144" t="s">
        <v>1919</v>
      </c>
      <c r="B144" t="s">
        <v>1920</v>
      </c>
      <c r="C144" s="4">
        <v>32.240684000000002</v>
      </c>
      <c r="D144" s="4">
        <v>-96.920410000000004</v>
      </c>
    </row>
    <row r="145" spans="1:4" x14ac:dyDescent="0.3">
      <c r="A145" t="s">
        <v>1921</v>
      </c>
      <c r="B145" t="s">
        <v>1912</v>
      </c>
      <c r="C145" s="4">
        <v>33.805546</v>
      </c>
      <c r="D145" s="4">
        <v>-96.698584999999994</v>
      </c>
    </row>
    <row r="146" spans="1:4" x14ac:dyDescent="0.3">
      <c r="A146" t="s">
        <v>1922</v>
      </c>
      <c r="B146" t="s">
        <v>1923</v>
      </c>
      <c r="C146" s="4">
        <v>33.103893999999997</v>
      </c>
      <c r="D146" s="4">
        <v>-96.816406000000001</v>
      </c>
    </row>
    <row r="147" spans="1:4" x14ac:dyDescent="0.3">
      <c r="A147" t="s">
        <v>1924</v>
      </c>
      <c r="B147" t="s">
        <v>1925</v>
      </c>
      <c r="C147" s="4">
        <v>32.776372000000002</v>
      </c>
      <c r="D147" s="4">
        <v>-96.801599999999993</v>
      </c>
    </row>
    <row r="148" spans="1:4" x14ac:dyDescent="0.3">
      <c r="A148" t="s">
        <v>1926</v>
      </c>
      <c r="B148" t="s">
        <v>1927</v>
      </c>
      <c r="C148" s="4">
        <v>30.283891000000001</v>
      </c>
      <c r="D148" s="4">
        <v>-97.734182000000004</v>
      </c>
    </row>
    <row r="149" spans="1:4" x14ac:dyDescent="0.3">
      <c r="A149" t="s">
        <v>1928</v>
      </c>
      <c r="B149" t="s">
        <v>917</v>
      </c>
      <c r="C149" s="4">
        <v>31.46012</v>
      </c>
      <c r="D149" s="4">
        <v>-104.841857</v>
      </c>
    </row>
    <row r="150" spans="1:4" x14ac:dyDescent="0.3">
      <c r="A150" t="s">
        <v>1929</v>
      </c>
      <c r="B150" t="s">
        <v>1930</v>
      </c>
      <c r="C150" s="4">
        <v>40.739130000000003</v>
      </c>
      <c r="D150" s="4">
        <v>-91.959490000000002</v>
      </c>
    </row>
    <row r="151" spans="1:4" x14ac:dyDescent="0.3">
      <c r="A151" t="s">
        <v>1931</v>
      </c>
      <c r="B151" t="s">
        <v>937</v>
      </c>
      <c r="C151" s="4">
        <v>33.594783999999997</v>
      </c>
      <c r="D151" s="4">
        <v>-95.103955999999997</v>
      </c>
    </row>
    <row r="152" spans="1:4" x14ac:dyDescent="0.3">
      <c r="A152" t="s">
        <v>1932</v>
      </c>
      <c r="B152" t="s">
        <v>1933</v>
      </c>
      <c r="C152" s="4">
        <v>37.029612999999998</v>
      </c>
      <c r="D152" s="4">
        <v>-94.733894000000006</v>
      </c>
    </row>
    <row r="153" spans="1:4" x14ac:dyDescent="0.3">
      <c r="A153" t="s">
        <v>1934</v>
      </c>
      <c r="B153" t="s">
        <v>1935</v>
      </c>
      <c r="C153" s="4">
        <v>35.804293999999999</v>
      </c>
      <c r="D153" s="4">
        <v>-95.255583999999999</v>
      </c>
    </row>
    <row r="154" spans="1:4" x14ac:dyDescent="0.3">
      <c r="A154" t="s">
        <v>1936</v>
      </c>
      <c r="B154" t="s">
        <v>1937</v>
      </c>
      <c r="C154" s="4">
        <v>37.846501000000004</v>
      </c>
      <c r="D154" s="4">
        <v>-94.716356000000005</v>
      </c>
    </row>
    <row r="155" spans="1:4" x14ac:dyDescent="0.3">
      <c r="A155" t="s">
        <v>1938</v>
      </c>
      <c r="B155" t="s">
        <v>1939</v>
      </c>
      <c r="C155" s="4">
        <v>39.094658000000003</v>
      </c>
      <c r="D155" s="4">
        <v>-94.604830000000007</v>
      </c>
    </row>
    <row r="156" spans="1:4" x14ac:dyDescent="0.3">
      <c r="A156" t="s">
        <v>1940</v>
      </c>
      <c r="B156" t="s">
        <v>1941</v>
      </c>
      <c r="C156" s="4">
        <v>39.720320000000001</v>
      </c>
      <c r="D156" s="4">
        <v>-94.869454000000005</v>
      </c>
    </row>
    <row r="157" spans="1:4" x14ac:dyDescent="0.3">
      <c r="A157" t="s">
        <v>1942</v>
      </c>
      <c r="B157" t="s">
        <v>1943</v>
      </c>
      <c r="C157" s="4">
        <v>33.882491999999999</v>
      </c>
      <c r="D157" s="4">
        <v>-96.63382</v>
      </c>
    </row>
    <row r="158" spans="1:4" x14ac:dyDescent="0.3">
      <c r="A158" t="s">
        <v>1944</v>
      </c>
      <c r="B158" t="s">
        <v>1939</v>
      </c>
      <c r="C158" s="4">
        <v>38.697946000000002</v>
      </c>
      <c r="D158" s="4">
        <v>-93.251191000000006</v>
      </c>
    </row>
    <row r="159" spans="1:4" x14ac:dyDescent="0.3">
      <c r="A159" t="s">
        <v>1945</v>
      </c>
      <c r="B159" t="s">
        <v>1946</v>
      </c>
      <c r="C159" s="4">
        <v>41.818609000000002</v>
      </c>
      <c r="D159" s="4">
        <v>-87.648495999999994</v>
      </c>
    </row>
    <row r="160" spans="1:4" x14ac:dyDescent="0.3">
      <c r="A160" t="s">
        <v>1684</v>
      </c>
      <c r="B160" t="s">
        <v>1685</v>
      </c>
      <c r="C160" s="4" t="s">
        <v>6</v>
      </c>
      <c r="D160" s="4" t="s">
        <v>7</v>
      </c>
    </row>
    <row r="161" spans="1:4" x14ac:dyDescent="0.3">
      <c r="A161" t="s">
        <v>1947</v>
      </c>
      <c r="B161" t="s">
        <v>1948</v>
      </c>
      <c r="C161" s="4">
        <v>41.105285000000002</v>
      </c>
      <c r="D161" s="4">
        <v>-101.72000800000001</v>
      </c>
    </row>
    <row r="162" spans="1:4" x14ac:dyDescent="0.3">
      <c r="A162" t="s">
        <v>1949</v>
      </c>
      <c r="B162" t="s">
        <v>1950</v>
      </c>
      <c r="C162" s="4">
        <v>25.913558999999999</v>
      </c>
      <c r="D162" s="4">
        <v>-97.502134999999996</v>
      </c>
    </row>
    <row r="163" spans="1:4" x14ac:dyDescent="0.3">
      <c r="A163" t="s">
        <v>1951</v>
      </c>
      <c r="B163" t="s">
        <v>1952</v>
      </c>
      <c r="C163" s="4">
        <v>26.170435999999999</v>
      </c>
      <c r="D163" s="4">
        <v>-98.055197000000007</v>
      </c>
    </row>
    <row r="164" spans="1:4" x14ac:dyDescent="0.3">
      <c r="A164" t="s">
        <v>1953</v>
      </c>
      <c r="B164" t="s">
        <v>1954</v>
      </c>
      <c r="C164" s="4">
        <v>26.302136999999998</v>
      </c>
      <c r="D164" s="4">
        <v>-98.162170000000003</v>
      </c>
    </row>
    <row r="165" spans="1:4" x14ac:dyDescent="0.3">
      <c r="A165" t="s">
        <v>1955</v>
      </c>
      <c r="B165" t="s">
        <v>1956</v>
      </c>
      <c r="C165" s="4">
        <v>27.231545000000001</v>
      </c>
      <c r="D165" s="4">
        <v>-98.143879999999996</v>
      </c>
    </row>
    <row r="166" spans="1:4" x14ac:dyDescent="0.3">
      <c r="A166" t="s">
        <v>1957</v>
      </c>
      <c r="B166" t="s">
        <v>1958</v>
      </c>
      <c r="C166" s="4">
        <v>27.752282000000001</v>
      </c>
      <c r="D166" s="4">
        <v>-98.070569000000006</v>
      </c>
    </row>
    <row r="167" spans="1:4" x14ac:dyDescent="0.3">
      <c r="A167" t="s">
        <v>1959</v>
      </c>
      <c r="B167" t="s">
        <v>1960</v>
      </c>
      <c r="C167" s="4">
        <v>27.847311000000001</v>
      </c>
      <c r="D167" s="4">
        <v>-98.054342000000005</v>
      </c>
    </row>
    <row r="168" spans="1:4" x14ac:dyDescent="0.3">
      <c r="A168" t="s">
        <v>1961</v>
      </c>
      <c r="B168" t="s">
        <v>1962</v>
      </c>
      <c r="C168" s="4">
        <v>27.858999000000001</v>
      </c>
      <c r="D168" s="4">
        <v>-98.086188000000007</v>
      </c>
    </row>
    <row r="169" spans="1:4" x14ac:dyDescent="0.3">
      <c r="A169" t="s">
        <v>1963</v>
      </c>
      <c r="B169" t="s">
        <v>1964</v>
      </c>
      <c r="C169" s="4">
        <v>28.117491000000001</v>
      </c>
      <c r="D169" s="4">
        <v>-97.930959999999999</v>
      </c>
    </row>
    <row r="170" spans="1:4" x14ac:dyDescent="0.3">
      <c r="A170" t="s">
        <v>1965</v>
      </c>
      <c r="B170" t="s">
        <v>1966</v>
      </c>
      <c r="C170" s="4">
        <v>28.330690000000001</v>
      </c>
      <c r="D170" s="4">
        <v>-98.115852000000004</v>
      </c>
    </row>
    <row r="171" spans="1:4" x14ac:dyDescent="0.3">
      <c r="A171" t="s">
        <v>1967</v>
      </c>
      <c r="B171" t="s">
        <v>1968</v>
      </c>
      <c r="C171" s="4">
        <v>44.468246999999998</v>
      </c>
      <c r="D171" s="4">
        <v>-103.811988</v>
      </c>
    </row>
    <row r="172" spans="1:4" x14ac:dyDescent="0.3">
      <c r="A172" t="s">
        <v>1969</v>
      </c>
      <c r="B172" t="s">
        <v>1970</v>
      </c>
      <c r="C172" s="4">
        <v>44.674016999999999</v>
      </c>
      <c r="D172" s="4">
        <v>-103.85307</v>
      </c>
    </row>
    <row r="173" spans="1:4" x14ac:dyDescent="0.3">
      <c r="A173" t="s">
        <v>1971</v>
      </c>
      <c r="B173" t="s">
        <v>1972</v>
      </c>
      <c r="C173" s="4">
        <v>46.182907999999998</v>
      </c>
      <c r="D173" s="4">
        <v>-103.39333999999999</v>
      </c>
    </row>
    <row r="174" spans="1:4" x14ac:dyDescent="0.3">
      <c r="A174" t="s">
        <v>1973</v>
      </c>
      <c r="B174" t="s">
        <v>1974</v>
      </c>
      <c r="C174" s="4">
        <v>46.402912999999998</v>
      </c>
      <c r="D174" s="4">
        <v>-105.86165</v>
      </c>
    </row>
    <row r="175" spans="1:4" x14ac:dyDescent="0.3">
      <c r="A175" t="s">
        <v>1975</v>
      </c>
      <c r="B175" t="s">
        <v>1976</v>
      </c>
      <c r="C175" s="4">
        <v>29.230982000000001</v>
      </c>
      <c r="D175" s="4">
        <v>-98.801614000000001</v>
      </c>
    </row>
    <row r="176" spans="1:4" x14ac:dyDescent="0.3">
      <c r="A176" t="s">
        <v>1977</v>
      </c>
      <c r="B176" t="s">
        <v>1964</v>
      </c>
      <c r="C176" s="4">
        <v>29.462264999999999</v>
      </c>
      <c r="D176" s="4">
        <v>-98.466700000000003</v>
      </c>
    </row>
    <row r="177" spans="1:4" x14ac:dyDescent="0.3">
      <c r="A177" t="s">
        <v>1978</v>
      </c>
      <c r="B177" t="s">
        <v>1966</v>
      </c>
      <c r="C177" s="4">
        <v>29.681576</v>
      </c>
      <c r="D177" s="4">
        <v>-98.674408999999997</v>
      </c>
    </row>
    <row r="178" spans="1:4" x14ac:dyDescent="0.3">
      <c r="A178" t="s">
        <v>1979</v>
      </c>
      <c r="B178" t="s">
        <v>1976</v>
      </c>
      <c r="C178" s="4">
        <v>29.725759</v>
      </c>
      <c r="D178" s="4">
        <v>-99.072567000000006</v>
      </c>
    </row>
    <row r="179" spans="1:4" x14ac:dyDescent="0.3">
      <c r="A179" t="s">
        <v>1980</v>
      </c>
      <c r="B179" t="s">
        <v>1966</v>
      </c>
      <c r="C179" s="4">
        <v>29.7332</v>
      </c>
      <c r="D179" s="4">
        <v>-98.703568000000004</v>
      </c>
    </row>
    <row r="180" spans="1:4" x14ac:dyDescent="0.3">
      <c r="A180" t="s">
        <v>1981</v>
      </c>
      <c r="B180" t="s">
        <v>1966</v>
      </c>
      <c r="C180" s="4">
        <v>29.787298</v>
      </c>
      <c r="D180" s="4">
        <v>-98.713966999999997</v>
      </c>
    </row>
    <row r="181" spans="1:4" x14ac:dyDescent="0.3">
      <c r="A181" t="s">
        <v>1982</v>
      </c>
      <c r="B181" t="s">
        <v>1983</v>
      </c>
      <c r="C181" s="4">
        <v>29.789241000000001</v>
      </c>
      <c r="D181" s="4">
        <v>-99.063016000000005</v>
      </c>
    </row>
    <row r="182" spans="1:4" x14ac:dyDescent="0.3">
      <c r="A182" t="s">
        <v>1984</v>
      </c>
      <c r="B182" t="s">
        <v>1983</v>
      </c>
      <c r="C182" s="4">
        <v>29.858993999999999</v>
      </c>
      <c r="D182" s="4">
        <v>-99.105789999999999</v>
      </c>
    </row>
    <row r="183" spans="1:4" x14ac:dyDescent="0.3">
      <c r="A183" t="s">
        <v>1985</v>
      </c>
      <c r="B183" t="s">
        <v>1983</v>
      </c>
      <c r="C183" s="4">
        <v>30.024394999999998</v>
      </c>
      <c r="D183" s="4">
        <v>-99.137737999999999</v>
      </c>
    </row>
    <row r="184" spans="1:4" x14ac:dyDescent="0.3">
      <c r="A184" t="s">
        <v>1986</v>
      </c>
      <c r="B184" t="s">
        <v>1987</v>
      </c>
      <c r="C184" s="4">
        <v>30.072334999999999</v>
      </c>
      <c r="D184" s="4">
        <v>-99.243815999999995</v>
      </c>
    </row>
    <row r="185" spans="1:4" x14ac:dyDescent="0.3">
      <c r="A185" t="s">
        <v>1988</v>
      </c>
      <c r="B185" t="s">
        <v>1989</v>
      </c>
      <c r="C185" s="4">
        <v>30.121708000000002</v>
      </c>
      <c r="D185" s="4">
        <v>-99.153941000000003</v>
      </c>
    </row>
    <row r="186" spans="1:4" x14ac:dyDescent="0.3">
      <c r="A186" t="s">
        <v>1990</v>
      </c>
      <c r="B186" t="s">
        <v>1991</v>
      </c>
      <c r="C186" s="4">
        <v>30.298078</v>
      </c>
      <c r="D186" s="4">
        <v>-99.370545000000007</v>
      </c>
    </row>
    <row r="187" spans="1:4" x14ac:dyDescent="0.3">
      <c r="A187" t="s">
        <v>1992</v>
      </c>
      <c r="B187" t="s">
        <v>1993</v>
      </c>
      <c r="C187" s="4">
        <v>30.467313999999998</v>
      </c>
      <c r="D187" s="4">
        <v>-99.399581999999995</v>
      </c>
    </row>
    <row r="188" spans="1:4" x14ac:dyDescent="0.3">
      <c r="A188" t="s">
        <v>1994</v>
      </c>
      <c r="B188" t="s">
        <v>1991</v>
      </c>
      <c r="C188" s="4">
        <v>30.511116999999999</v>
      </c>
      <c r="D188" s="4">
        <v>-99.537627999999998</v>
      </c>
    </row>
    <row r="189" spans="1:4" x14ac:dyDescent="0.3">
      <c r="A189" t="s">
        <v>1995</v>
      </c>
      <c r="B189" t="s">
        <v>1996</v>
      </c>
      <c r="C189" s="4">
        <v>30.592078999999998</v>
      </c>
      <c r="D189" s="4">
        <v>-99.598699999999994</v>
      </c>
    </row>
    <row r="190" spans="1:4" x14ac:dyDescent="0.3">
      <c r="A190" t="s">
        <v>1997</v>
      </c>
      <c r="B190" t="s">
        <v>1998</v>
      </c>
      <c r="C190" s="4">
        <v>30.678591000000001</v>
      </c>
      <c r="D190" s="4">
        <v>-99.576483999999994</v>
      </c>
    </row>
    <row r="191" spans="1:4" x14ac:dyDescent="0.3">
      <c r="A191" t="s">
        <v>1999</v>
      </c>
      <c r="B191" t="s">
        <v>2000</v>
      </c>
      <c r="C191" s="4">
        <v>32.081789000000001</v>
      </c>
      <c r="D191" s="4">
        <v>-99.422811999999993</v>
      </c>
    </row>
    <row r="192" spans="1:4" x14ac:dyDescent="0.3">
      <c r="A192" t="s">
        <v>2001</v>
      </c>
      <c r="B192" t="s">
        <v>2002</v>
      </c>
      <c r="C192" s="4">
        <v>30.901890999999999</v>
      </c>
      <c r="D192" s="4">
        <v>-99.785505000000001</v>
      </c>
    </row>
    <row r="193" spans="1:4" x14ac:dyDescent="0.3">
      <c r="A193" t="s">
        <v>2003</v>
      </c>
      <c r="B193" t="s">
        <v>2004</v>
      </c>
      <c r="C193" s="4">
        <v>30.911152000000001</v>
      </c>
      <c r="D193" s="4">
        <v>-99.493340000000003</v>
      </c>
    </row>
    <row r="194" spans="1:4" x14ac:dyDescent="0.3">
      <c r="A194" t="s">
        <v>2005</v>
      </c>
      <c r="B194" t="s">
        <v>2006</v>
      </c>
      <c r="C194" s="4">
        <v>30.916674</v>
      </c>
      <c r="D194" s="4">
        <v>-99.783619000000002</v>
      </c>
    </row>
    <row r="195" spans="1:4" x14ac:dyDescent="0.3">
      <c r="A195" t="s">
        <v>2007</v>
      </c>
      <c r="B195" t="s">
        <v>2008</v>
      </c>
      <c r="C195" s="4">
        <v>30.918344999999999</v>
      </c>
      <c r="D195" s="4">
        <v>-99.796565999999999</v>
      </c>
    </row>
    <row r="196" spans="1:4" x14ac:dyDescent="0.3">
      <c r="A196" t="s">
        <v>2009</v>
      </c>
      <c r="B196" t="s">
        <v>1987</v>
      </c>
      <c r="C196" s="4">
        <v>30.940957000000001</v>
      </c>
      <c r="D196" s="4">
        <v>-99.490151999999995</v>
      </c>
    </row>
    <row r="197" spans="1:4" x14ac:dyDescent="0.3">
      <c r="A197" t="s">
        <v>2010</v>
      </c>
      <c r="B197" t="s">
        <v>2000</v>
      </c>
      <c r="C197" s="4">
        <v>30.979092999999999</v>
      </c>
      <c r="D197" s="4">
        <v>-99.468610999999996</v>
      </c>
    </row>
    <row r="198" spans="1:4" x14ac:dyDescent="0.3">
      <c r="A198" t="s">
        <v>2011</v>
      </c>
      <c r="B198" t="s">
        <v>2012</v>
      </c>
      <c r="C198" s="4">
        <v>31.024419999999999</v>
      </c>
      <c r="D198" s="4">
        <v>-99.463162999999994</v>
      </c>
    </row>
    <row r="199" spans="1:4" x14ac:dyDescent="0.3">
      <c r="A199" t="s">
        <v>2013</v>
      </c>
      <c r="B199" t="s">
        <v>2014</v>
      </c>
      <c r="C199" s="4">
        <v>31.126639999999998</v>
      </c>
      <c r="D199" s="4">
        <v>-99.446028999999996</v>
      </c>
    </row>
    <row r="200" spans="1:4" x14ac:dyDescent="0.3">
      <c r="A200" t="s">
        <v>2015</v>
      </c>
      <c r="B200" t="s">
        <v>1964</v>
      </c>
      <c r="C200" s="4">
        <v>31.135259999999999</v>
      </c>
      <c r="D200" s="4">
        <v>-99.336771999999996</v>
      </c>
    </row>
    <row r="201" spans="1:4" x14ac:dyDescent="0.3">
      <c r="A201" t="s">
        <v>2016</v>
      </c>
      <c r="B201" t="s">
        <v>1998</v>
      </c>
      <c r="C201" s="4">
        <v>31.168603000000001</v>
      </c>
      <c r="D201" s="4">
        <v>-99.376289999999997</v>
      </c>
    </row>
    <row r="202" spans="1:4" x14ac:dyDescent="0.3">
      <c r="A202" t="s">
        <v>2017</v>
      </c>
      <c r="B202" t="s">
        <v>1996</v>
      </c>
      <c r="C202" s="4">
        <v>31.743625000000002</v>
      </c>
      <c r="D202" s="4">
        <v>-99.332836999999998</v>
      </c>
    </row>
    <row r="203" spans="1:4" x14ac:dyDescent="0.3">
      <c r="A203" t="s">
        <v>2018</v>
      </c>
      <c r="B203" t="s">
        <v>1998</v>
      </c>
      <c r="C203" s="4">
        <v>31.19539</v>
      </c>
      <c r="D203" s="4">
        <v>-99.377015999999998</v>
      </c>
    </row>
    <row r="204" spans="1:4" x14ac:dyDescent="0.3">
      <c r="A204" t="s">
        <v>2019</v>
      </c>
      <c r="B204" t="s">
        <v>1998</v>
      </c>
      <c r="C204" s="4">
        <v>31.258661</v>
      </c>
      <c r="D204" s="4">
        <v>-99.379547000000002</v>
      </c>
    </row>
    <row r="205" spans="1:4" x14ac:dyDescent="0.3">
      <c r="A205" t="s">
        <v>2020</v>
      </c>
      <c r="B205" t="s">
        <v>2021</v>
      </c>
      <c r="C205" s="4">
        <v>31.316255000000002</v>
      </c>
      <c r="D205" s="4">
        <v>-99.345938000000004</v>
      </c>
    </row>
    <row r="206" spans="1:4" x14ac:dyDescent="0.3">
      <c r="A206" t="s">
        <v>2022</v>
      </c>
      <c r="B206" t="s">
        <v>2023</v>
      </c>
      <c r="C206" s="4">
        <v>31.328264000000001</v>
      </c>
      <c r="D206" s="4">
        <v>-99.340839000000003</v>
      </c>
    </row>
    <row r="207" spans="1:4" x14ac:dyDescent="0.3">
      <c r="A207" t="s">
        <v>2024</v>
      </c>
      <c r="B207" t="s">
        <v>1998</v>
      </c>
      <c r="C207" s="4">
        <v>31.357554</v>
      </c>
      <c r="D207" s="4">
        <v>-99.375581999999994</v>
      </c>
    </row>
    <row r="208" spans="1:4" x14ac:dyDescent="0.3">
      <c r="A208" t="s">
        <v>2025</v>
      </c>
      <c r="B208" t="s">
        <v>1989</v>
      </c>
      <c r="C208" s="4">
        <v>31.426449000000002</v>
      </c>
      <c r="D208" s="4">
        <v>-99.374775999999997</v>
      </c>
    </row>
    <row r="209" spans="1:4" x14ac:dyDescent="0.3">
      <c r="A209" t="s">
        <v>2026</v>
      </c>
      <c r="B209" t="s">
        <v>2027</v>
      </c>
      <c r="C209" s="4">
        <v>31.600396</v>
      </c>
      <c r="D209" s="4">
        <v>-99.424773000000002</v>
      </c>
    </row>
    <row r="210" spans="1:4" x14ac:dyDescent="0.3">
      <c r="A210" t="s">
        <v>2028</v>
      </c>
      <c r="B210" t="s">
        <v>1966</v>
      </c>
      <c r="C210" s="4">
        <v>31.747878</v>
      </c>
      <c r="D210" s="4">
        <v>-99.441423999999998</v>
      </c>
    </row>
    <row r="211" spans="1:4" x14ac:dyDescent="0.3">
      <c r="A211" t="s">
        <v>2029</v>
      </c>
      <c r="B211" t="s">
        <v>2030</v>
      </c>
      <c r="C211" s="4">
        <v>31.831213000000002</v>
      </c>
      <c r="D211" s="4">
        <v>-99.422775999999999</v>
      </c>
    </row>
    <row r="212" spans="1:4" x14ac:dyDescent="0.3">
      <c r="A212" t="s">
        <v>2031</v>
      </c>
      <c r="B212" t="s">
        <v>1964</v>
      </c>
      <c r="C212" s="4">
        <v>32.171356000000003</v>
      </c>
      <c r="D212" s="4">
        <v>-99.423083000000005</v>
      </c>
    </row>
    <row r="213" spans="1:4" x14ac:dyDescent="0.3">
      <c r="A213" t="s">
        <v>2032</v>
      </c>
      <c r="B213" t="s">
        <v>2033</v>
      </c>
      <c r="C213" s="4">
        <v>32.213453000000001</v>
      </c>
      <c r="D213" s="4">
        <v>-99.411671999999996</v>
      </c>
    </row>
    <row r="214" spans="1:4" x14ac:dyDescent="0.3">
      <c r="A214" t="s">
        <v>2034</v>
      </c>
      <c r="B214" t="s">
        <v>1964</v>
      </c>
      <c r="C214" s="4">
        <v>32.287385999999998</v>
      </c>
      <c r="D214" s="4">
        <v>-99.387254999999996</v>
      </c>
    </row>
    <row r="215" spans="1:4" x14ac:dyDescent="0.3">
      <c r="A215" t="s">
        <v>2035</v>
      </c>
      <c r="B215" t="s">
        <v>1966</v>
      </c>
      <c r="C215" s="4">
        <v>32.394086000000001</v>
      </c>
      <c r="D215" s="4">
        <v>-99.387360999999999</v>
      </c>
    </row>
    <row r="216" spans="1:4" x14ac:dyDescent="0.3">
      <c r="A216" t="s">
        <v>2036</v>
      </c>
      <c r="B216" t="s">
        <v>2037</v>
      </c>
      <c r="C216" s="4">
        <v>32.449782999999996</v>
      </c>
      <c r="D216" s="4">
        <v>-99.728575000000006</v>
      </c>
    </row>
    <row r="217" spans="1:4" x14ac:dyDescent="0.3">
      <c r="A217" t="s">
        <v>2038</v>
      </c>
      <c r="B217" t="s">
        <v>2039</v>
      </c>
      <c r="C217" s="4">
        <v>32.547986999999999</v>
      </c>
      <c r="D217" s="4">
        <v>-99.163770999999997</v>
      </c>
    </row>
    <row r="218" spans="1:4" x14ac:dyDescent="0.3">
      <c r="A218" t="s">
        <v>2040</v>
      </c>
      <c r="B218" t="s">
        <v>2012</v>
      </c>
      <c r="C218" s="4">
        <v>32.723053</v>
      </c>
      <c r="D218" s="4">
        <v>-99.297146999999995</v>
      </c>
    </row>
    <row r="219" spans="1:4" x14ac:dyDescent="0.3">
      <c r="A219" t="s">
        <v>2041</v>
      </c>
      <c r="B219" t="s">
        <v>2042</v>
      </c>
      <c r="C219" s="4">
        <v>32.761989999999997</v>
      </c>
      <c r="D219" s="4">
        <v>-99.131049000000004</v>
      </c>
    </row>
    <row r="220" spans="1:4" x14ac:dyDescent="0.3">
      <c r="A220" t="s">
        <v>2043</v>
      </c>
      <c r="B220" t="s">
        <v>1964</v>
      </c>
      <c r="C220" s="4">
        <v>32.932084000000003</v>
      </c>
      <c r="D220" s="4">
        <v>-99.230069999999998</v>
      </c>
    </row>
    <row r="221" spans="1:4" x14ac:dyDescent="0.3">
      <c r="A221" t="s">
        <v>2044</v>
      </c>
      <c r="B221" t="s">
        <v>2045</v>
      </c>
      <c r="C221" s="4">
        <v>33.178925999999997</v>
      </c>
      <c r="D221" s="4">
        <v>-99.177173999999994</v>
      </c>
    </row>
    <row r="222" spans="1:4" x14ac:dyDescent="0.3">
      <c r="A222" t="s">
        <v>2046</v>
      </c>
      <c r="B222" t="s">
        <v>1983</v>
      </c>
      <c r="C222" s="4">
        <v>33.200996000000004</v>
      </c>
      <c r="D222" s="4">
        <v>-99.182922000000005</v>
      </c>
    </row>
    <row r="223" spans="1:4" x14ac:dyDescent="0.3">
      <c r="A223" t="s">
        <v>2047</v>
      </c>
      <c r="B223" t="s">
        <v>2048</v>
      </c>
      <c r="C223" s="4">
        <v>33.400126</v>
      </c>
      <c r="D223" s="4">
        <v>-99.213344000000006</v>
      </c>
    </row>
    <row r="224" spans="1:4" x14ac:dyDescent="0.3">
      <c r="A224" t="s">
        <v>2049</v>
      </c>
      <c r="B224" t="s">
        <v>2050</v>
      </c>
      <c r="C224" s="4">
        <v>33.588904999999997</v>
      </c>
      <c r="D224" s="4">
        <v>-99.251919000000001</v>
      </c>
    </row>
    <row r="225" spans="1:4" x14ac:dyDescent="0.3">
      <c r="A225" t="s">
        <v>2051</v>
      </c>
      <c r="B225" t="s">
        <v>2030</v>
      </c>
      <c r="C225" s="4">
        <v>33.611441999999997</v>
      </c>
      <c r="D225" s="4">
        <v>-99.253933000000004</v>
      </c>
    </row>
    <row r="226" spans="1:4" x14ac:dyDescent="0.3">
      <c r="A226" t="s">
        <v>2052</v>
      </c>
      <c r="B226" t="s">
        <v>2053</v>
      </c>
      <c r="C226" s="4">
        <v>33.982180999999997</v>
      </c>
      <c r="D226" s="4">
        <v>-99.218301999999994</v>
      </c>
    </row>
    <row r="227" spans="1:4" x14ac:dyDescent="0.3">
      <c r="A227" t="s">
        <v>2054</v>
      </c>
      <c r="B227" t="s">
        <v>2053</v>
      </c>
      <c r="C227" s="4">
        <v>33.989859000000003</v>
      </c>
      <c r="D227" s="4">
        <v>-99.224337000000006</v>
      </c>
    </row>
    <row r="228" spans="1:4" x14ac:dyDescent="0.3">
      <c r="A228" t="s">
        <v>2055</v>
      </c>
      <c r="B228" t="s">
        <v>2056</v>
      </c>
      <c r="C228" s="4">
        <v>34.023598999999997</v>
      </c>
      <c r="D228" s="4">
        <v>-99.249281999999994</v>
      </c>
    </row>
    <row r="229" spans="1:4" x14ac:dyDescent="0.3">
      <c r="A229" t="s">
        <v>2057</v>
      </c>
      <c r="B229" t="s">
        <v>2056</v>
      </c>
      <c r="C229" s="4">
        <v>34.072175999999999</v>
      </c>
      <c r="D229" s="4">
        <v>-99.263987999999998</v>
      </c>
    </row>
    <row r="230" spans="1:4" x14ac:dyDescent="0.3">
      <c r="A230" t="s">
        <v>2058</v>
      </c>
      <c r="B230" t="s">
        <v>2030</v>
      </c>
      <c r="C230" s="4">
        <v>34.152999999999999</v>
      </c>
      <c r="D230" s="4">
        <v>-99.284238999999999</v>
      </c>
    </row>
    <row r="231" spans="1:4" x14ac:dyDescent="0.3">
      <c r="A231" t="s">
        <v>2059</v>
      </c>
      <c r="B231" t="s">
        <v>2030</v>
      </c>
      <c r="C231" s="4">
        <v>34.158247000000003</v>
      </c>
      <c r="D231" s="4">
        <v>-99.320621000000003</v>
      </c>
    </row>
    <row r="232" spans="1:4" x14ac:dyDescent="0.3">
      <c r="A232" t="s">
        <v>2060</v>
      </c>
      <c r="B232" t="s">
        <v>2061</v>
      </c>
      <c r="C232" s="4">
        <v>34.275728000000001</v>
      </c>
      <c r="D232" s="4">
        <v>-99.290313999999995</v>
      </c>
    </row>
    <row r="233" spans="1:4" x14ac:dyDescent="0.3">
      <c r="A233" t="s">
        <v>2062</v>
      </c>
      <c r="B233" t="s">
        <v>2063</v>
      </c>
      <c r="C233" s="4">
        <v>34.343420000000002</v>
      </c>
      <c r="D233" s="4">
        <v>-99.255446000000006</v>
      </c>
    </row>
    <row r="234" spans="1:4" x14ac:dyDescent="0.3">
      <c r="A234" t="s">
        <v>2064</v>
      </c>
      <c r="B234" t="s">
        <v>2063</v>
      </c>
      <c r="C234" s="4">
        <v>34.420965000000002</v>
      </c>
      <c r="D234" s="4">
        <v>-99.249345000000005</v>
      </c>
    </row>
    <row r="235" spans="1:4" x14ac:dyDescent="0.3">
      <c r="A235" t="s">
        <v>2065</v>
      </c>
      <c r="B235" t="s">
        <v>2061</v>
      </c>
      <c r="C235" s="4">
        <v>34.507351</v>
      </c>
      <c r="D235" s="4">
        <v>-99.228476999999998</v>
      </c>
    </row>
    <row r="236" spans="1:4" x14ac:dyDescent="0.3">
      <c r="A236" t="s">
        <v>2066</v>
      </c>
      <c r="B236" t="s">
        <v>2030</v>
      </c>
      <c r="C236" s="4">
        <v>34.638181000000003</v>
      </c>
      <c r="D236" s="4">
        <v>-99.268563999999998</v>
      </c>
    </row>
    <row r="237" spans="1:4" x14ac:dyDescent="0.3">
      <c r="A237" t="s">
        <v>2067</v>
      </c>
      <c r="B237" t="s">
        <v>1996</v>
      </c>
      <c r="C237" s="4">
        <v>34.648837</v>
      </c>
      <c r="D237" s="4">
        <v>-99.328095000000005</v>
      </c>
    </row>
    <row r="238" spans="1:4" x14ac:dyDescent="0.3">
      <c r="A238" t="s">
        <v>2068</v>
      </c>
      <c r="B238" t="s">
        <v>2045</v>
      </c>
      <c r="C238" s="4">
        <v>34.681457999999999</v>
      </c>
      <c r="D238" s="4">
        <v>-99.228595999999996</v>
      </c>
    </row>
    <row r="239" spans="1:4" x14ac:dyDescent="0.3">
      <c r="A239" t="s">
        <v>2069</v>
      </c>
      <c r="B239" t="s">
        <v>2070</v>
      </c>
      <c r="C239" s="4">
        <v>34.696126</v>
      </c>
      <c r="D239" s="4">
        <v>-99.228982000000002</v>
      </c>
    </row>
    <row r="240" spans="1:4" x14ac:dyDescent="0.3">
      <c r="A240" t="s">
        <v>2071</v>
      </c>
      <c r="B240" t="s">
        <v>2030</v>
      </c>
      <c r="C240" s="4">
        <v>34.873458999999997</v>
      </c>
      <c r="D240" s="4">
        <v>-99.50703</v>
      </c>
    </row>
    <row r="241" spans="1:4" x14ac:dyDescent="0.3">
      <c r="A241" t="s">
        <v>2072</v>
      </c>
      <c r="B241" t="s">
        <v>1996</v>
      </c>
      <c r="C241" s="4">
        <v>34.949911999999998</v>
      </c>
      <c r="D241" s="4">
        <v>-99.254731000000007</v>
      </c>
    </row>
    <row r="242" spans="1:4" x14ac:dyDescent="0.3">
      <c r="A242" t="s">
        <v>2073</v>
      </c>
      <c r="B242" t="s">
        <v>2012</v>
      </c>
      <c r="C242" s="4">
        <v>34.982917</v>
      </c>
      <c r="D242" s="4">
        <v>-99.289804000000004</v>
      </c>
    </row>
    <row r="243" spans="1:4" x14ac:dyDescent="0.3">
      <c r="A243" t="s">
        <v>2074</v>
      </c>
      <c r="B243" t="s">
        <v>2075</v>
      </c>
      <c r="C243" s="4">
        <v>35.160249999999998</v>
      </c>
      <c r="D243" s="4">
        <v>-99.307722222222225</v>
      </c>
    </row>
    <row r="244" spans="1:4" x14ac:dyDescent="0.3">
      <c r="A244" t="s">
        <v>2076</v>
      </c>
      <c r="B244" t="s">
        <v>2077</v>
      </c>
      <c r="C244" s="4">
        <v>35.421826000000003</v>
      </c>
      <c r="D244" s="4">
        <v>-99.271457999999996</v>
      </c>
    </row>
    <row r="245" spans="1:4" x14ac:dyDescent="0.3">
      <c r="A245" t="s">
        <v>2078</v>
      </c>
      <c r="B245" t="s">
        <v>2079</v>
      </c>
      <c r="C245" s="4">
        <v>35.896925000000003</v>
      </c>
      <c r="D245" s="4">
        <v>-99.337040999999999</v>
      </c>
    </row>
    <row r="246" spans="1:4" x14ac:dyDescent="0.3">
      <c r="A246" t="s">
        <v>2080</v>
      </c>
      <c r="B246" t="s">
        <v>2081</v>
      </c>
      <c r="C246" s="4">
        <v>36.017107000000003</v>
      </c>
      <c r="D246" s="4">
        <v>-99.289203999999998</v>
      </c>
    </row>
    <row r="247" spans="1:4" x14ac:dyDescent="0.3">
      <c r="A247" t="s">
        <v>2082</v>
      </c>
      <c r="B247" t="s">
        <v>1987</v>
      </c>
      <c r="C247" s="4">
        <v>36.144573999999999</v>
      </c>
      <c r="D247" s="4">
        <v>-99.359876</v>
      </c>
    </row>
    <row r="248" spans="1:4" x14ac:dyDescent="0.3">
      <c r="A248" t="s">
        <v>2083</v>
      </c>
      <c r="B248" t="s">
        <v>2084</v>
      </c>
      <c r="C248" s="4">
        <v>36.478586</v>
      </c>
      <c r="D248" s="4">
        <v>-99.748739999999998</v>
      </c>
    </row>
    <row r="249" spans="1:4" x14ac:dyDescent="0.3">
      <c r="A249" t="s">
        <v>2085</v>
      </c>
      <c r="B249" t="s">
        <v>2086</v>
      </c>
      <c r="C249" s="4">
        <v>36.812165</v>
      </c>
      <c r="D249" s="4">
        <v>-99.818129999999996</v>
      </c>
    </row>
    <row r="250" spans="1:4" x14ac:dyDescent="0.3">
      <c r="A250" t="s">
        <v>2087</v>
      </c>
      <c r="B250" t="s">
        <v>2088</v>
      </c>
      <c r="C250" s="4">
        <v>37.240358000000001</v>
      </c>
      <c r="D250" s="4">
        <v>-99.981800000000007</v>
      </c>
    </row>
    <row r="251" spans="1:4" x14ac:dyDescent="0.3">
      <c r="A251" t="s">
        <v>2089</v>
      </c>
      <c r="B251" t="s">
        <v>2090</v>
      </c>
      <c r="C251" s="4">
        <v>37.752783000000001</v>
      </c>
      <c r="D251" s="4">
        <v>-100.019097</v>
      </c>
    </row>
    <row r="252" spans="1:4" x14ac:dyDescent="0.3">
      <c r="A252" t="s">
        <v>2091</v>
      </c>
      <c r="B252" t="s">
        <v>2084</v>
      </c>
      <c r="C252" s="4">
        <v>40.176507999999998</v>
      </c>
      <c r="D252" s="4">
        <v>-101.13437999999999</v>
      </c>
    </row>
    <row r="253" spans="1:4" x14ac:dyDescent="0.3">
      <c r="A253" t="s">
        <v>2092</v>
      </c>
      <c r="B253" t="s">
        <v>2084</v>
      </c>
      <c r="C253" s="4">
        <v>40.184505000000001</v>
      </c>
      <c r="D253" s="4">
        <v>-101.251006</v>
      </c>
    </row>
    <row r="254" spans="1:4" x14ac:dyDescent="0.3">
      <c r="A254" t="s">
        <v>2093</v>
      </c>
      <c r="B254" t="s">
        <v>2094</v>
      </c>
      <c r="C254" s="4">
        <v>40.850043999999997</v>
      </c>
      <c r="D254" s="4">
        <v>-101.537547</v>
      </c>
    </row>
    <row r="255" spans="1:4" x14ac:dyDescent="0.3">
      <c r="A255" t="s">
        <v>2095</v>
      </c>
      <c r="B255" t="s">
        <v>2096</v>
      </c>
      <c r="C255" s="4">
        <v>40.966540999999999</v>
      </c>
      <c r="D255" s="4">
        <v>-102.25089199999999</v>
      </c>
    </row>
    <row r="256" spans="1:4" x14ac:dyDescent="0.3">
      <c r="A256" t="s">
        <v>2097</v>
      </c>
      <c r="B256" t="s">
        <v>2096</v>
      </c>
      <c r="C256" s="4">
        <v>41.132731</v>
      </c>
      <c r="D256" s="4">
        <v>-101.725476</v>
      </c>
    </row>
    <row r="257" spans="1:4" x14ac:dyDescent="0.3">
      <c r="A257" t="s">
        <v>2098</v>
      </c>
      <c r="B257" t="s">
        <v>2099</v>
      </c>
      <c r="C257" s="4">
        <v>41.679367999999997</v>
      </c>
      <c r="D257" s="4">
        <v>-103.09509300000001</v>
      </c>
    </row>
    <row r="258" spans="1:4" x14ac:dyDescent="0.3">
      <c r="A258" t="s">
        <v>2100</v>
      </c>
      <c r="B258" t="s">
        <v>2101</v>
      </c>
      <c r="C258" s="4">
        <v>42.668500999999999</v>
      </c>
      <c r="D258" s="4">
        <v>-103.466499</v>
      </c>
    </row>
    <row r="259" spans="1:4" x14ac:dyDescent="0.3">
      <c r="A259" t="s">
        <v>2102</v>
      </c>
      <c r="B259" t="s">
        <v>2103</v>
      </c>
      <c r="C259" s="4">
        <v>43.181201999999999</v>
      </c>
      <c r="D259" s="4">
        <v>-103.237756</v>
      </c>
    </row>
    <row r="260" spans="1:4" x14ac:dyDescent="0.3">
      <c r="A260" t="s">
        <v>2104</v>
      </c>
      <c r="B260" t="s">
        <v>2105</v>
      </c>
      <c r="C260" s="4">
        <v>44.413133999999999</v>
      </c>
      <c r="D260" s="4">
        <v>-104.339382</v>
      </c>
    </row>
    <row r="261" spans="1:4" x14ac:dyDescent="0.3">
      <c r="A261" t="s">
        <v>2106</v>
      </c>
      <c r="B261" t="s">
        <v>2107</v>
      </c>
      <c r="C261" s="4">
        <v>29.415752000000001</v>
      </c>
      <c r="D261" s="4">
        <v>-98.464918999999995</v>
      </c>
    </row>
    <row r="262" spans="1:4" x14ac:dyDescent="0.3">
      <c r="A262" t="s">
        <v>2108</v>
      </c>
      <c r="B262" t="s">
        <v>2109</v>
      </c>
      <c r="C262" s="4">
        <v>29.419815</v>
      </c>
      <c r="D262" s="4">
        <v>-98.466735</v>
      </c>
    </row>
    <row r="263" spans="1:4" x14ac:dyDescent="0.3">
      <c r="A263" t="s">
        <v>2110</v>
      </c>
      <c r="B263" t="s">
        <v>2111</v>
      </c>
      <c r="C263" s="4">
        <v>34.343229999999998</v>
      </c>
      <c r="D263" s="4">
        <v>-99.255275999999995</v>
      </c>
    </row>
    <row r="264" spans="1:4" x14ac:dyDescent="0.3">
      <c r="A264" t="s">
        <v>2112</v>
      </c>
      <c r="B264" t="s">
        <v>1462</v>
      </c>
      <c r="C264" s="4">
        <v>37.752915999999999</v>
      </c>
      <c r="D264" s="4">
        <v>-100.021309</v>
      </c>
    </row>
    <row r="265" spans="1:4" x14ac:dyDescent="0.3">
      <c r="A265" t="s">
        <v>2113</v>
      </c>
      <c r="B265" t="s">
        <v>1468</v>
      </c>
      <c r="C265" s="4">
        <v>37.752921999999998</v>
      </c>
      <c r="D265" s="4">
        <v>-100.020574</v>
      </c>
    </row>
    <row r="266" spans="1:4" x14ac:dyDescent="0.3">
      <c r="A266" t="s">
        <v>2114</v>
      </c>
      <c r="B266" t="s">
        <v>2115</v>
      </c>
      <c r="C266" s="4">
        <v>29.42343</v>
      </c>
      <c r="D266" s="4">
        <v>-98.466945999999993</v>
      </c>
    </row>
    <row r="267" spans="1:4" x14ac:dyDescent="0.3">
      <c r="A267" t="s">
        <v>2116</v>
      </c>
      <c r="B267" t="s">
        <v>2117</v>
      </c>
      <c r="C267" s="4">
        <v>29.354682</v>
      </c>
      <c r="D267" s="4">
        <v>-98.874521000000001</v>
      </c>
    </row>
    <row r="268" spans="1:4" x14ac:dyDescent="0.3">
      <c r="A268" t="s">
        <v>2118</v>
      </c>
      <c r="B268" t="s">
        <v>2119</v>
      </c>
      <c r="C268" s="4">
        <v>30.120994</v>
      </c>
      <c r="D268" s="4">
        <v>-99.611963000000003</v>
      </c>
    </row>
    <row r="269" spans="1:4" x14ac:dyDescent="0.3">
      <c r="A269" t="s">
        <v>2120</v>
      </c>
      <c r="B269" t="s">
        <v>2121</v>
      </c>
      <c r="C269" s="4">
        <v>32.722380000000001</v>
      </c>
      <c r="D269" s="4">
        <v>-99.297559000000007</v>
      </c>
    </row>
    <row r="270" spans="1:4" x14ac:dyDescent="0.3">
      <c r="A270" t="s">
        <v>2122</v>
      </c>
      <c r="B270" t="s">
        <v>2123</v>
      </c>
      <c r="C270" s="4">
        <v>34.638393999999998</v>
      </c>
      <c r="D270" s="4">
        <v>-99.334171999999995</v>
      </c>
    </row>
    <row r="271" spans="1:4" x14ac:dyDescent="0.3">
      <c r="A271" t="s">
        <v>2124</v>
      </c>
      <c r="B271" t="s">
        <v>2125</v>
      </c>
      <c r="C271" s="4">
        <v>36.573538999999997</v>
      </c>
      <c r="D271" s="4">
        <v>-99.572993999999994</v>
      </c>
    </row>
    <row r="272" spans="1:4" x14ac:dyDescent="0.3">
      <c r="A272" t="s">
        <v>2126</v>
      </c>
      <c r="B272" t="s">
        <v>2127</v>
      </c>
      <c r="C272" s="4">
        <v>37.752870000000001</v>
      </c>
      <c r="D272" s="4">
        <v>-100.01924200000001</v>
      </c>
    </row>
    <row r="273" spans="1:4" x14ac:dyDescent="0.3">
      <c r="A273" t="s">
        <v>2128</v>
      </c>
      <c r="B273" t="s">
        <v>2129</v>
      </c>
      <c r="C273" s="4">
        <v>40.906388</v>
      </c>
      <c r="D273" s="4">
        <v>-101.727861</v>
      </c>
    </row>
    <row r="274" spans="1:4" x14ac:dyDescent="0.3">
      <c r="A274" t="s">
        <v>2130</v>
      </c>
      <c r="B274" t="s">
        <v>2131</v>
      </c>
      <c r="C274" s="4">
        <v>44.405132000000002</v>
      </c>
      <c r="D274" s="4">
        <v>-104.379047</v>
      </c>
    </row>
    <row r="275" spans="1:4" x14ac:dyDescent="0.3">
      <c r="A275" t="s">
        <v>2132</v>
      </c>
      <c r="B275" t="s">
        <v>2133</v>
      </c>
      <c r="C275" s="4">
        <v>46.914842999999998</v>
      </c>
      <c r="D275" s="4">
        <v>-103.526748</v>
      </c>
    </row>
    <row r="276" spans="1:4" x14ac:dyDescent="0.3">
      <c r="A276" t="s">
        <v>2134</v>
      </c>
      <c r="B276" t="s">
        <v>2135</v>
      </c>
      <c r="C276" s="4">
        <v>49.245089999999998</v>
      </c>
      <c r="D276" s="4">
        <v>-107.73204800000001</v>
      </c>
    </row>
    <row r="277" spans="1:4" x14ac:dyDescent="0.3">
      <c r="A277" t="s">
        <v>2136</v>
      </c>
      <c r="B277" t="s">
        <v>2137</v>
      </c>
      <c r="C277" s="4">
        <v>50.451377000000001</v>
      </c>
      <c r="D277" s="4">
        <v>-104.641155</v>
      </c>
    </row>
    <row r="278" spans="1:4" x14ac:dyDescent="0.3">
      <c r="A278" t="s">
        <v>2138</v>
      </c>
      <c r="B278" t="s">
        <v>2139</v>
      </c>
      <c r="C278" s="4">
        <v>33.591616000000002</v>
      </c>
      <c r="D278" s="4">
        <v>-101.88393600000001</v>
      </c>
    </row>
    <row r="279" spans="1:4" x14ac:dyDescent="0.3">
      <c r="A279" t="s">
        <v>1684</v>
      </c>
      <c r="B279" t="s">
        <v>1685</v>
      </c>
      <c r="C279" s="4" t="s">
        <v>6</v>
      </c>
      <c r="D279" s="4" t="s">
        <v>7</v>
      </c>
    </row>
    <row r="280" spans="1:4" x14ac:dyDescent="0.3">
      <c r="A280" t="s">
        <v>2140</v>
      </c>
      <c r="B280" t="s">
        <v>1623</v>
      </c>
      <c r="C280" s="4">
        <v>32.346145999999997</v>
      </c>
      <c r="D280" s="4">
        <v>-97.386272000000005</v>
      </c>
    </row>
    <row r="281" spans="1:4" x14ac:dyDescent="0.3">
      <c r="A281" t="s">
        <v>2141</v>
      </c>
      <c r="B281" t="s">
        <v>2142</v>
      </c>
      <c r="C281" s="4">
        <v>31.286116</v>
      </c>
      <c r="D281" s="4">
        <v>-97.368105999999997</v>
      </c>
    </row>
    <row r="282" spans="1:4" x14ac:dyDescent="0.3">
      <c r="A282" t="s">
        <v>2143</v>
      </c>
      <c r="B282" t="s">
        <v>1640</v>
      </c>
      <c r="C282" s="4">
        <v>32.789045000000002</v>
      </c>
      <c r="D282" s="4">
        <v>-97.346524000000002</v>
      </c>
    </row>
    <row r="283" spans="1:4" x14ac:dyDescent="0.3">
      <c r="A283" t="s">
        <v>2144</v>
      </c>
      <c r="B283" t="s">
        <v>2142</v>
      </c>
      <c r="C283" s="4">
        <v>30.610056</v>
      </c>
      <c r="D283" s="4">
        <v>-96.372495999999998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Bonus Data</vt:lpstr>
      <vt:lpstr>Data Linked</vt:lpstr>
    </vt:vector>
  </TitlesOfParts>
  <Company>COI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Tong</dc:creator>
  <cp:lastModifiedBy>Kermit T. Frog</cp:lastModifiedBy>
  <dcterms:created xsi:type="dcterms:W3CDTF">2020-02-21T23:24:18Z</dcterms:created>
  <dcterms:modified xsi:type="dcterms:W3CDTF">2020-10-05T22:14:17Z</dcterms:modified>
</cp:coreProperties>
</file>